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incuzzi\Desktop\Dottorato Lediel\"/>
    </mc:Choice>
  </mc:AlternateContent>
  <xr:revisionPtr revIDLastSave="0" documentId="8_{75B7A338-CE96-4ABC-A929-D32CE7EA6491}" xr6:coauthVersionLast="47" xr6:coauthVersionMax="47" xr10:uidLastSave="{00000000-0000-0000-0000-000000000000}"/>
  <bookViews>
    <workbookView xWindow="-120" yWindow="-120" windowWidth="29040" windowHeight="15840" tabRatio="847" firstSheet="16" activeTab="16" xr2:uid="{00000000-000D-0000-FFFF-FFFF00000000}"/>
  </bookViews>
  <sheets>
    <sheet name="GESUALDO set 20" sheetId="22" state="hidden" r:id="rId1"/>
    <sheet name="GESUALDO ott 20" sheetId="7" state="hidden" r:id="rId2"/>
    <sheet name="GESUALDO nov 20" sheetId="8" state="hidden" r:id="rId3"/>
    <sheet name="GESUALDO dic 20" sheetId="9" state="hidden" r:id="rId4"/>
    <sheet name="PERTOSA set 20" sheetId="23" state="hidden" r:id="rId5"/>
    <sheet name="PERTOSA ott 20" sheetId="12" state="hidden" r:id="rId6"/>
    <sheet name="PERTOSA nov 20" sheetId="13" state="hidden" r:id="rId7"/>
    <sheet name="PERTOSA dic 20" sheetId="10" state="hidden" r:id="rId8"/>
    <sheet name="MANNO set 20" sheetId="25" state="hidden" r:id="rId9"/>
    <sheet name="MANNO ott 20" sheetId="14" state="hidden" r:id="rId10"/>
    <sheet name="MANNO nov 20" sheetId="15" state="hidden" r:id="rId11"/>
    <sheet name="MANNO dic 20" sheetId="16" state="hidden" r:id="rId12"/>
    <sheet name="PONTRELLI set 20" sheetId="26" state="hidden" r:id="rId13"/>
    <sheet name="PONTRELLI ott 20" sheetId="18" state="hidden" r:id="rId14"/>
    <sheet name="PONTRELLI nov 20" sheetId="19" state="hidden" r:id="rId15"/>
    <sheet name="PONTRELLI dic 20" sheetId="20" state="hidden" r:id="rId16"/>
    <sheet name="Template PNRR" sheetId="52" r:id="rId17"/>
    <sheet name="HP1" sheetId="54" state="hidden" r:id="rId18"/>
    <sheet name="HP1 (2)" sheetId="55" state="hidden" r:id="rId19"/>
    <sheet name="PONTRELLI mag 21" sheetId="47" state="hidden" r:id="rId20"/>
    <sheet name="PONTRELLI giu 21 " sheetId="44" state="hidden" r:id="rId21"/>
    <sheet name="PONTRELLI lug 21 " sheetId="45" state="hidden" r:id="rId22"/>
    <sheet name="PONTRELLI ago 21" sheetId="46" state="hidden" r:id="rId23"/>
  </sheets>
  <definedNames>
    <definedName name="_xlnm.Print_Area" localSheetId="3">'GESUALDO dic 20'!$A$1:$AH$55</definedName>
    <definedName name="_xlnm.Print_Area" localSheetId="2">'GESUALDO nov 20'!$A$1:$AH$55</definedName>
    <definedName name="_xlnm.Print_Area" localSheetId="1">'GESUALDO ott 20'!$A$1:$AH$55</definedName>
    <definedName name="_xlnm.Print_Area" localSheetId="0">'GESUALDO set 20'!$A$1:$AH$55</definedName>
    <definedName name="_xlnm.Print_Area" localSheetId="11">'MANNO dic 20'!$A$1:$AH$55</definedName>
    <definedName name="_xlnm.Print_Area" localSheetId="10">'MANNO nov 20'!$A$1:$AH$55</definedName>
    <definedName name="_xlnm.Print_Area" localSheetId="9">'MANNO ott 20'!$A$1:$AH$55</definedName>
    <definedName name="_xlnm.Print_Area" localSheetId="8">'MANNO set 20'!$A$1:$AH$55</definedName>
    <definedName name="_xlnm.Print_Area" localSheetId="7">'PERTOSA dic 20'!$A$1:$AH$55</definedName>
    <definedName name="_xlnm.Print_Area" localSheetId="6">'PERTOSA nov 20'!$A$1:$AH$55</definedName>
    <definedName name="_xlnm.Print_Area" localSheetId="5">'PERTOSA ott 20'!$A$1:$AH$55</definedName>
    <definedName name="_xlnm.Print_Area" localSheetId="4">'PERTOSA set 20'!$A$1:$AH$55</definedName>
    <definedName name="_xlnm.Print_Area" localSheetId="22">'PONTRELLI ago 21'!$A$1:$AH$55</definedName>
    <definedName name="_xlnm.Print_Area" localSheetId="15">'PONTRELLI dic 20'!$A$1:$AH$55</definedName>
    <definedName name="_xlnm.Print_Area" localSheetId="20">'PONTRELLI giu 21 '!$A$1:$AH$55</definedName>
    <definedName name="_xlnm.Print_Area" localSheetId="21">'PONTRELLI lug 21 '!$A$1:$AH$55</definedName>
    <definedName name="_xlnm.Print_Area" localSheetId="19">'PONTRELLI mag 21'!$A$1:$AH$55</definedName>
    <definedName name="_xlnm.Print_Area" localSheetId="14">'PONTRELLI nov 20'!$A$1:$AH$55</definedName>
    <definedName name="_xlnm.Print_Area" localSheetId="13">'PONTRELLI ott 20'!$A$1:$AH$55</definedName>
    <definedName name="_xlnm.Print_Area" localSheetId="12">'PONTRELLI set 20'!$A$1:$AH$55</definedName>
    <definedName name="_xlnm.Print_Area" localSheetId="16">'Template PNRR'!$B$1:$AI$43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2" i="52" l="1"/>
  <c r="L7" i="54"/>
  <c r="J7" i="54" s="1"/>
  <c r="G19" i="55"/>
  <c r="I13" i="55"/>
  <c r="E8" i="55"/>
  <c r="I17" i="55" s="1"/>
  <c r="J17" i="55" s="1"/>
  <c r="J20" i="55" s="1"/>
  <c r="I7" i="55"/>
  <c r="J7" i="55" s="1"/>
  <c r="J13" i="55" s="1"/>
  <c r="Q4" i="55"/>
  <c r="S4" i="54"/>
  <c r="E8" i="54"/>
  <c r="K17" i="54" s="1"/>
  <c r="K20" i="54" s="1"/>
  <c r="G19" i="54"/>
  <c r="AH23" i="52"/>
  <c r="AH24" i="52"/>
  <c r="AH25" i="52"/>
  <c r="AH26" i="52"/>
  <c r="AH27" i="52"/>
  <c r="AG28" i="52"/>
  <c r="AF28" i="52"/>
  <c r="AE28" i="52"/>
  <c r="AD28" i="52"/>
  <c r="AC28" i="52"/>
  <c r="AB28" i="52"/>
  <c r="AA28" i="52"/>
  <c r="Z28" i="52"/>
  <c r="Y28" i="52"/>
  <c r="X28" i="52"/>
  <c r="W28" i="52"/>
  <c r="V28" i="52"/>
  <c r="U28" i="52"/>
  <c r="T28" i="52"/>
  <c r="S28" i="52"/>
  <c r="R28" i="52"/>
  <c r="Q28" i="52"/>
  <c r="P28" i="52"/>
  <c r="O28" i="52"/>
  <c r="N28" i="52"/>
  <c r="M28" i="52"/>
  <c r="L28" i="52"/>
  <c r="K28" i="52"/>
  <c r="J28" i="52"/>
  <c r="I28" i="52"/>
  <c r="H28" i="52"/>
  <c r="G28" i="52"/>
  <c r="F28" i="52"/>
  <c r="E28" i="52"/>
  <c r="D28" i="52"/>
  <c r="C28" i="52"/>
  <c r="AH22" i="52"/>
  <c r="AH21" i="52"/>
  <c r="AH19" i="52"/>
  <c r="AG29" i="47"/>
  <c r="AG36" i="47" s="1"/>
  <c r="AG30" i="47"/>
  <c r="AG31" i="47"/>
  <c r="AG32" i="47"/>
  <c r="AG33" i="47"/>
  <c r="AG35" i="47"/>
  <c r="AF36" i="47"/>
  <c r="AE36" i="47"/>
  <c r="AD36" i="47"/>
  <c r="AC36" i="47"/>
  <c r="AB36" i="47"/>
  <c r="AA36" i="47"/>
  <c r="Z36" i="47"/>
  <c r="Y36" i="47"/>
  <c r="X36" i="47"/>
  <c r="W36" i="47"/>
  <c r="V36" i="47"/>
  <c r="U36" i="47"/>
  <c r="T36" i="47"/>
  <c r="S36" i="47"/>
  <c r="R36" i="47"/>
  <c r="Q36" i="47"/>
  <c r="P36" i="47"/>
  <c r="O36" i="47"/>
  <c r="N36" i="47"/>
  <c r="M36" i="47"/>
  <c r="L36" i="47"/>
  <c r="K36" i="47"/>
  <c r="J36" i="47"/>
  <c r="I36" i="47"/>
  <c r="H36" i="47"/>
  <c r="G36" i="47"/>
  <c r="F36" i="47"/>
  <c r="E36" i="47"/>
  <c r="D36" i="47"/>
  <c r="C36" i="47"/>
  <c r="B36" i="47"/>
  <c r="AG29" i="46"/>
  <c r="AG30" i="46"/>
  <c r="AG31" i="46"/>
  <c r="AG32" i="46"/>
  <c r="AG33" i="46"/>
  <c r="AG35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AG29" i="45"/>
  <c r="AG30" i="45"/>
  <c r="AG31" i="45"/>
  <c r="AG32" i="45"/>
  <c r="AG33" i="45"/>
  <c r="AG35" i="45"/>
  <c r="AF36" i="45"/>
  <c r="AE36" i="45"/>
  <c r="AD36" i="45"/>
  <c r="AC36" i="45"/>
  <c r="AB36" i="45"/>
  <c r="AA36" i="45"/>
  <c r="Z36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L36" i="45"/>
  <c r="K36" i="45"/>
  <c r="J36" i="45"/>
  <c r="I36" i="45"/>
  <c r="H36" i="45"/>
  <c r="G36" i="45"/>
  <c r="F36" i="45"/>
  <c r="E36" i="45"/>
  <c r="D36" i="45"/>
  <c r="C36" i="45"/>
  <c r="B36" i="45"/>
  <c r="AG29" i="44"/>
  <c r="AG30" i="44"/>
  <c r="AG31" i="44"/>
  <c r="AG32" i="44"/>
  <c r="AG33" i="44"/>
  <c r="AG35" i="44"/>
  <c r="AF36" i="44"/>
  <c r="AE36" i="44"/>
  <c r="AD36" i="44"/>
  <c r="AC36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L36" i="44"/>
  <c r="K36" i="44"/>
  <c r="J36" i="44"/>
  <c r="I36" i="44"/>
  <c r="H36" i="44"/>
  <c r="G36" i="44"/>
  <c r="F36" i="44"/>
  <c r="E36" i="44"/>
  <c r="D36" i="44"/>
  <c r="C36" i="44"/>
  <c r="B36" i="44"/>
  <c r="AG30" i="25"/>
  <c r="AG30" i="19"/>
  <c r="AG30" i="15"/>
  <c r="AG30" i="16"/>
  <c r="AG30" i="20"/>
  <c r="AG30" i="18"/>
  <c r="AG30" i="26"/>
  <c r="AG30" i="14"/>
  <c r="AG30" i="10"/>
  <c r="AG30" i="13"/>
  <c r="AG31" i="13"/>
  <c r="AG30" i="12"/>
  <c r="AG30" i="23"/>
  <c r="AG30" i="9"/>
  <c r="AG30" i="8"/>
  <c r="AG30" i="7"/>
  <c r="AG30" i="22"/>
  <c r="AG29" i="22"/>
  <c r="AG31" i="22"/>
  <c r="AG32" i="22"/>
  <c r="AG33" i="22"/>
  <c r="AG35" i="22"/>
  <c r="AF36" i="8"/>
  <c r="AF36" i="13"/>
  <c r="AF36" i="1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AG35" i="26"/>
  <c r="AG33" i="26"/>
  <c r="AG32" i="26"/>
  <c r="AG31" i="26"/>
  <c r="AG29" i="26"/>
  <c r="AF36" i="25"/>
  <c r="AE36" i="25"/>
  <c r="AD36" i="25"/>
  <c r="AC36" i="25"/>
  <c r="AB36" i="25"/>
  <c r="AA36" i="25"/>
  <c r="Z36" i="25"/>
  <c r="Y36" i="25"/>
  <c r="X36" i="25"/>
  <c r="W36" i="25"/>
  <c r="V36" i="25"/>
  <c r="U36" i="25"/>
  <c r="T36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AG35" i="25"/>
  <c r="AG33" i="25"/>
  <c r="AG32" i="25"/>
  <c r="AG31" i="25"/>
  <c r="AG29" i="25"/>
  <c r="AF36" i="23"/>
  <c r="AE36" i="23"/>
  <c r="AD36" i="23"/>
  <c r="AC36" i="23"/>
  <c r="AB36" i="23"/>
  <c r="AA36" i="23"/>
  <c r="Z36" i="23"/>
  <c r="Y36" i="23"/>
  <c r="X36" i="23"/>
  <c r="W36" i="23"/>
  <c r="V36" i="23"/>
  <c r="U36" i="23"/>
  <c r="T36" i="23"/>
  <c r="S36" i="23"/>
  <c r="R36" i="23"/>
  <c r="Q36" i="23"/>
  <c r="P36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C36" i="23"/>
  <c r="B36" i="23"/>
  <c r="AG35" i="23"/>
  <c r="AG33" i="23"/>
  <c r="AG32" i="23"/>
  <c r="AG31" i="23"/>
  <c r="AG29" i="23"/>
  <c r="AF36" i="22"/>
  <c r="AE36" i="22"/>
  <c r="AD36" i="22"/>
  <c r="AC36" i="22"/>
  <c r="AB36" i="22"/>
  <c r="AA36" i="22"/>
  <c r="Z36" i="22"/>
  <c r="Y36" i="22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B36" i="22"/>
  <c r="AB36" i="18"/>
  <c r="X36" i="18"/>
  <c r="T36" i="18"/>
  <c r="P36" i="18"/>
  <c r="L36" i="18"/>
  <c r="H36" i="18"/>
  <c r="D36" i="18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B36" i="20"/>
  <c r="AG35" i="20"/>
  <c r="AG33" i="20"/>
  <c r="AG32" i="20"/>
  <c r="AG36" i="20" s="1"/>
  <c r="AG31" i="20"/>
  <c r="AG29" i="20"/>
  <c r="AF36" i="19"/>
  <c r="AE36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B36" i="19"/>
  <c r="AG35" i="19"/>
  <c r="AG33" i="19"/>
  <c r="AG32" i="19"/>
  <c r="AG31" i="19"/>
  <c r="AG29" i="19"/>
  <c r="AG36" i="19"/>
  <c r="AF36" i="18"/>
  <c r="AE36" i="18"/>
  <c r="AD36" i="18"/>
  <c r="AC36" i="18"/>
  <c r="AA36" i="18"/>
  <c r="Z36" i="18"/>
  <c r="Y36" i="18"/>
  <c r="W36" i="18"/>
  <c r="V36" i="18"/>
  <c r="U36" i="18"/>
  <c r="S36" i="18"/>
  <c r="R36" i="18"/>
  <c r="Q36" i="18"/>
  <c r="O36" i="18"/>
  <c r="N36" i="18"/>
  <c r="M36" i="18"/>
  <c r="K36" i="18"/>
  <c r="J36" i="18"/>
  <c r="I36" i="18"/>
  <c r="G36" i="18"/>
  <c r="F36" i="18"/>
  <c r="E36" i="18"/>
  <c r="C36" i="18"/>
  <c r="B36" i="18"/>
  <c r="AG35" i="18"/>
  <c r="AG33" i="18"/>
  <c r="AG32" i="18"/>
  <c r="AG31" i="18"/>
  <c r="AG29" i="18"/>
  <c r="AE36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AG35" i="16"/>
  <c r="AG33" i="16"/>
  <c r="AG32" i="16"/>
  <c r="AG31" i="16"/>
  <c r="AG29" i="16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B36" i="15"/>
  <c r="AG35" i="15"/>
  <c r="AG33" i="15"/>
  <c r="AG32" i="15"/>
  <c r="AG31" i="15"/>
  <c r="AG29" i="15"/>
  <c r="AF36" i="14"/>
  <c r="AE36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B36" i="14"/>
  <c r="AG35" i="14"/>
  <c r="AG33" i="14"/>
  <c r="AG32" i="14"/>
  <c r="AG31" i="14"/>
  <c r="AG29" i="14"/>
  <c r="AE36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B36" i="13"/>
  <c r="AG35" i="13"/>
  <c r="AG33" i="13"/>
  <c r="AG36" i="13" s="1"/>
  <c r="AG32" i="13"/>
  <c r="AG29" i="13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AG35" i="12"/>
  <c r="AG33" i="12"/>
  <c r="AG32" i="12"/>
  <c r="AG31" i="12"/>
  <c r="AG29" i="12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AG35" i="10"/>
  <c r="AG33" i="10"/>
  <c r="AG32" i="10"/>
  <c r="AG31" i="10"/>
  <c r="AG29" i="10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B36" i="9"/>
  <c r="AG35" i="9"/>
  <c r="AG33" i="9"/>
  <c r="AG32" i="9"/>
  <c r="AG31" i="9"/>
  <c r="AG29" i="9"/>
  <c r="AG36" i="9" s="1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G35" i="8"/>
  <c r="AG33" i="8"/>
  <c r="AG32" i="8"/>
  <c r="AG31" i="8"/>
  <c r="AG29" i="8"/>
  <c r="AG36" i="8" s="1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AG35" i="7"/>
  <c r="AG33" i="7"/>
  <c r="AG32" i="7"/>
  <c r="AG31" i="7"/>
  <c r="AG36" i="7" s="1"/>
  <c r="AG29" i="7"/>
  <c r="AG36" i="15" l="1"/>
  <c r="AG36" i="12"/>
  <c r="AG36" i="18"/>
  <c r="AG36" i="46"/>
  <c r="AG36" i="16"/>
  <c r="AG36" i="23"/>
  <c r="AG36" i="22"/>
  <c r="AG36" i="10"/>
  <c r="AG36" i="26"/>
  <c r="AG36" i="45"/>
  <c r="AG36" i="14"/>
  <c r="AG36" i="25"/>
  <c r="AG36" i="44"/>
  <c r="I7" i="54"/>
  <c r="K7" i="54"/>
  <c r="K13" i="54" s="1"/>
  <c r="O13" i="54" s="1"/>
  <c r="J25" i="55"/>
  <c r="J22" i="55"/>
  <c r="K20" i="55"/>
  <c r="M20" i="54"/>
  <c r="K22" i="54"/>
  <c r="K25" i="54"/>
  <c r="AH28" i="52"/>
  <c r="W15" i="52" s="1"/>
  <c r="M13" i="54" l="1"/>
  <c r="N13" i="54" s="1"/>
  <c r="O7" i="54"/>
  <c r="P7" i="54" s="1"/>
  <c r="M7" i="54"/>
  <c r="N7" i="54" s="1"/>
  <c r="P13" i="54"/>
  <c r="Q13" i="54" s="1"/>
  <c r="K7" i="55"/>
  <c r="L7" i="55" s="1"/>
  <c r="L20" i="55"/>
  <c r="K25" i="55" s="1"/>
  <c r="M7" i="55"/>
  <c r="N7" i="55" s="1"/>
  <c r="N20" i="54"/>
  <c r="M25" i="54" s="1"/>
  <c r="K13" i="55" l="1"/>
  <c r="L13" i="55" s="1"/>
  <c r="M13" i="55"/>
  <c r="N13" i="55" s="1"/>
  <c r="O13" i="55" l="1"/>
</calcChain>
</file>

<file path=xl/sharedStrings.xml><?xml version="1.0" encoding="utf-8"?>
<sst xmlns="http://schemas.openxmlformats.org/spreadsheetml/2006/main" count="834" uniqueCount="109">
  <si>
    <t>All. 2</t>
  </si>
  <si>
    <t>Codice progetto: ARS01_01220</t>
  </si>
  <si>
    <t>Soggetto: Università degli Studi di Bari Aldo Moro</t>
  </si>
  <si>
    <t>Titolo del progetto: BIOMIS - Costituzione della biobanca del microbiota intestinale e salivare umano: dalla disbiosi alla simbiosi</t>
  </si>
  <si>
    <t>Periodo dal 06/01/2020 al 05/02/2020</t>
  </si>
  <si>
    <t>SAL n. 6</t>
  </si>
  <si>
    <t xml:space="preserve">Ricerca </t>
  </si>
  <si>
    <t>Sviluppo Sperimentale</t>
  </si>
  <si>
    <t>X</t>
  </si>
  <si>
    <t>Nominativo: Loreto GESUALDO</t>
  </si>
  <si>
    <t>Contratto applicato: Prof. Ordinario Universitario</t>
  </si>
  <si>
    <t>Livello: Alto - Prof. Ordinario</t>
  </si>
  <si>
    <t xml:space="preserve">Monte ore lavorative annuo previsto: 1500                                                                                                                                              </t>
  </si>
  <si>
    <t>Descrizione attività</t>
  </si>
  <si>
    <t>Totale ore</t>
  </si>
  <si>
    <t>Progetto BIOMIS cod.ARS01_01220 PON 2014-2020</t>
  </si>
  <si>
    <t>Altri Progetti</t>
  </si>
  <si>
    <t>Attività ordinaria</t>
  </si>
  <si>
    <t>Malattia</t>
  </si>
  <si>
    <t>Ferie</t>
  </si>
  <si>
    <t>Missioni</t>
  </si>
  <si>
    <t>Permessi</t>
  </si>
  <si>
    <t>TOTALE ORE MESE</t>
  </si>
  <si>
    <t>Personale dipendente assunto con stabile sede presso il Dipartimento dell'Emergenza e dei Trapianti di Organi (DETO) sito in p.zza G. Cesare 11 - Bari, c/o Policlinico;</t>
  </si>
  <si>
    <t>Personale dipendente assunto altrove e trasferito/distaccato presso il laboratorio sito in (località)_______________________________________________________;</t>
  </si>
  <si>
    <t>Data e firma dell'addetto al progetto</t>
  </si>
  <si>
    <t xml:space="preserve">Firma del Direttore del DETO e delegato del legale rappresentante </t>
  </si>
  <si>
    <t>_________________________________</t>
  </si>
  <si>
    <t>___________________________________________________</t>
  </si>
  <si>
    <t>Prof. Loreto Gesualdo</t>
  </si>
  <si>
    <t>Prof. Francesco Giorgino</t>
  </si>
  <si>
    <t>Visto del responsabile del progetto</t>
  </si>
  <si>
    <t>Periodo dal 01/10/2020 al 31/10/2020</t>
  </si>
  <si>
    <t>SAL n. 5</t>
  </si>
  <si>
    <t>Periodo dal 01/11/2020 al 30/11/2020</t>
  </si>
  <si>
    <t>Periodo dal 01/12/2020 al 31/12/2020</t>
  </si>
  <si>
    <t>Periodo dal 06/09/2020 al 30/09/2020</t>
  </si>
  <si>
    <t>Nominativo: Giovanni Battista PERTOSA</t>
  </si>
  <si>
    <t>Contratto applicato: Prof. Associato Universitario</t>
  </si>
  <si>
    <t>Livello: Medio - Prof. Associato</t>
  </si>
  <si>
    <t>x</t>
  </si>
  <si>
    <t>Prof. Giovanni Battista PERTOSA</t>
  </si>
  <si>
    <t>Nominativo: Carlo MANNO</t>
  </si>
  <si>
    <t>Prof. Carlo MANNO</t>
  </si>
  <si>
    <t xml:space="preserve">Progetto SHAREFOOD </t>
  </si>
  <si>
    <t>Nominativo: Paola PONTRELLI</t>
  </si>
  <si>
    <t xml:space="preserve">Contratto applicato:  Ricercatore Universitario </t>
  </si>
  <si>
    <t>Livello: Basso - Ricercatore B</t>
  </si>
  <si>
    <t>Dott.ssa Paola PONTRELLI</t>
  </si>
  <si>
    <t xml:space="preserve">Contratto applicato: Ricercatore Universitario </t>
  </si>
  <si>
    <t>1 - REPORT RECANTE L'INDICAZIONE DELL'IMPEGNO TEMPORALE</t>
  </si>
  <si>
    <t>TIMESHEET PER RENDICONTAZIONE PERSONALE</t>
  </si>
  <si>
    <t>Mese</t>
  </si>
  <si>
    <t>Anno</t>
  </si>
  <si>
    <t>Titolo del Progetto</t>
  </si>
  <si>
    <t>CUP Progetto</t>
  </si>
  <si>
    <t>Codice del Progetto</t>
  </si>
  <si>
    <t>Denominazio Soggetto</t>
  </si>
  <si>
    <t>Università degli Studi di Bari Aldo Moro</t>
  </si>
  <si>
    <t>Figura Professionale: Dottorando</t>
  </si>
  <si>
    <t xml:space="preserve">Nome </t>
  </si>
  <si>
    <t>Cognome</t>
  </si>
  <si>
    <t>Codice Fiscale</t>
  </si>
  <si>
    <t>Ore totali rendicontate sul progetto per il mese in oggetto</t>
  </si>
  <si>
    <t>DAY</t>
  </si>
  <si>
    <t>Totale</t>
  </si>
  <si>
    <t>Riferimento</t>
  </si>
  <si>
    <t xml:space="preserve">Attività svolta sul progetto: SPOKE X - </t>
  </si>
  <si>
    <t xml:space="preserve">Altro </t>
  </si>
  <si>
    <t>DI CUI IMPUTATE AL PROGETTO LE SEGUENTI ORE SUDDIVISE PER TIPOLOGIA DI ATTIVITA':</t>
  </si>
  <si>
    <t>Ricerca Fondamentale</t>
  </si>
  <si>
    <t>Ricerca Industriale</t>
  </si>
  <si>
    <t>Formazione</t>
  </si>
  <si>
    <t>SEDE OPERATIVA IN CUI E' STATA SVOLTA L'ATTIVITA': Università degli Studi di Bari Aldo Moro</t>
  </si>
  <si>
    <t xml:space="preserve">  Firma del Dottorando</t>
  </si>
  <si>
    <t xml:space="preserve">  Firma del Supervisore</t>
  </si>
  <si>
    <t>Firma del Coordinatore Corso di Dottorato</t>
  </si>
  <si>
    <t>Firma del Responsabile Progetto</t>
  </si>
  <si>
    <t xml:space="preserve">     Firma</t>
  </si>
  <si>
    <t>Firma</t>
  </si>
  <si>
    <t>Data</t>
  </si>
  <si>
    <t>A</t>
  </si>
  <si>
    <t>Importo lordo annuale della borsa  con INPS a carico borsista (D.M. 247 del 23/02/2022)</t>
  </si>
  <si>
    <t>B</t>
  </si>
  <si>
    <t>C</t>
  </si>
  <si>
    <t>INPS Mensile a carico dell'Amministrazione (23,353% su € 1.354,00)</t>
  </si>
  <si>
    <t>D</t>
  </si>
  <si>
    <t>INPS annuale a carico dell'Amministrazione (C6*12)</t>
  </si>
  <si>
    <t>E</t>
  </si>
  <si>
    <t>Importo Totale borsa annuale comprensiva di Oneri a Carico amministrazione (B6+D6)</t>
  </si>
  <si>
    <t>F</t>
  </si>
  <si>
    <t>H</t>
  </si>
  <si>
    <t>G</t>
  </si>
  <si>
    <t>IMPORTO LORDO BORSA</t>
  </si>
  <si>
    <t>DM 247/2022</t>
  </si>
  <si>
    <t>Importo Netto Borsista</t>
  </si>
  <si>
    <t>INPS Mensile a carico dell'Amministrazione (11,677% su € 1.354,00)</t>
  </si>
  <si>
    <r>
      <t xml:space="preserve">Importo Lordo mensile con INPS a carico borsista </t>
    </r>
    <r>
      <rPr>
        <sz val="10"/>
        <color rgb="FFC00000"/>
        <rFont val="Arial"/>
        <family val="2"/>
      </rPr>
      <t>(A/12)</t>
    </r>
  </si>
  <si>
    <t>Importo Totale Borsa Mensile comprensiva di oneri a carico amministrazione (B6+C6)</t>
  </si>
  <si>
    <t>Costo Orario Dottorando (Tempo produttivo mensile125ore)</t>
  </si>
  <si>
    <t>Maggiorazione 50% Estero (un mese comprensivo di Oneri Amministrazione9</t>
  </si>
  <si>
    <t>Maggiorazione 50% Estero (un mese comprensivo di Oneri Amministrazione</t>
  </si>
  <si>
    <t>Periodo dal 06/05/2021 al 31/05/2021</t>
  </si>
  <si>
    <t>SAL n. 7</t>
  </si>
  <si>
    <t>Periodo dal 01/06/2021 al 30/06/2021</t>
  </si>
  <si>
    <t>Periodo dal 01/07/2021 al 31/07/2021</t>
  </si>
  <si>
    <t>Periodo dal 01/08/2021 al 31/08/2021</t>
  </si>
  <si>
    <t>OTTOBRE</t>
  </si>
  <si>
    <t>Il sottoscritto ___________ dichiara ai sensi del DPR n. 445/2000 che le ore dichiarate nel prospetto sono state effettivamente svolte per le attività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</si>
</sst>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[$€-2]\ #,##0.00"/>
    <numFmt numFmtId="165" formatCode="0.000%"/>
    <numFmt numFmtId="166" formatCode="[$€-2]\ #,##0.000"/>
    <numFmt numFmtId="167" formatCode="[$€-2]\ #,##0.0000"/>
    <numFmt numFmtId="168" formatCode="[$€-2]\ #,##0.00000"/>
    <numFmt numFmtId="169" formatCode="#,##0_ ;\-#,##0\ "/>
  </numFmts>
  <fonts count="21" x14ac:knownFonts="1">
    <font>
      <sz val="10"/>
      <name val="Arial"/>
    </font>
    <font>
      <sz val="11"/>
      <name val="Calibri"/>
      <family val="2"/>
    </font>
    <font>
      <sz val="12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i/>
      <u/>
      <sz val="11"/>
      <name val="Calibri"/>
      <family val="2"/>
      <scheme val="minor"/>
    </font>
    <font>
      <b/>
      <i/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6" fillId="0" borderId="1" xfId="0" applyFont="1" applyBorder="1"/>
    <xf numFmtId="0" fontId="9" fillId="4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7" fillId="6" borderId="0" xfId="0" applyFont="1" applyFill="1"/>
    <xf numFmtId="0" fontId="7" fillId="6" borderId="0" xfId="0" applyFont="1" applyFill="1" applyAlignment="1">
      <alignment horizontal="left"/>
    </xf>
    <xf numFmtId="0" fontId="10" fillId="6" borderId="0" xfId="0" applyFont="1" applyFill="1"/>
    <xf numFmtId="0" fontId="6" fillId="6" borderId="0" xfId="0" applyFont="1" applyFill="1"/>
    <xf numFmtId="0" fontId="9" fillId="6" borderId="0" xfId="0" applyFont="1" applyFill="1" applyAlignment="1">
      <alignment wrapText="1"/>
    </xf>
    <xf numFmtId="0" fontId="4" fillId="6" borderId="0" xfId="0" applyFont="1" applyFill="1"/>
    <xf numFmtId="0" fontId="0" fillId="6" borderId="0" xfId="0" applyFill="1"/>
    <xf numFmtId="0" fontId="9" fillId="9" borderId="4" xfId="0" applyFont="1" applyFill="1" applyBorder="1" applyAlignment="1">
      <alignment horizontal="left" vertical="center"/>
    </xf>
    <xf numFmtId="0" fontId="9" fillId="5" borderId="30" xfId="0" applyFont="1" applyFill="1" applyBorder="1" applyAlignment="1">
      <alignment horizontal="right" vertical="center"/>
    </xf>
    <xf numFmtId="0" fontId="1" fillId="6" borderId="30" xfId="0" applyFont="1" applyFill="1" applyBorder="1" applyAlignment="1">
      <alignment horizontal="left" vertical="center"/>
    </xf>
    <xf numFmtId="0" fontId="7" fillId="6" borderId="33" xfId="0" applyFont="1" applyFill="1" applyBorder="1"/>
    <xf numFmtId="14" fontId="7" fillId="6" borderId="33" xfId="0" applyNumberFormat="1" applyFont="1" applyFill="1" applyBorder="1" applyAlignment="1">
      <alignment horizontal="left"/>
    </xf>
    <xf numFmtId="0" fontId="7" fillId="6" borderId="31" xfId="0" applyFont="1" applyFill="1" applyBorder="1"/>
    <xf numFmtId="0" fontId="1" fillId="6" borderId="16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left" vertical="center"/>
    </xf>
    <xf numFmtId="0" fontId="6" fillId="6" borderId="17" xfId="0" applyFont="1" applyFill="1" applyBorder="1"/>
    <xf numFmtId="0" fontId="10" fillId="6" borderId="17" xfId="0" applyFont="1" applyFill="1" applyBorder="1"/>
    <xf numFmtId="0" fontId="3" fillId="6" borderId="17" xfId="0" applyFont="1" applyFill="1" applyBorder="1"/>
    <xf numFmtId="0" fontId="3" fillId="6" borderId="18" xfId="0" applyFont="1" applyFill="1" applyBorder="1"/>
    <xf numFmtId="0" fontId="7" fillId="6" borderId="19" xfId="0" applyFont="1" applyFill="1" applyBorder="1"/>
    <xf numFmtId="0" fontId="7" fillId="6" borderId="2" xfId="0" applyFont="1" applyFill="1" applyBorder="1"/>
    <xf numFmtId="0" fontId="7" fillId="6" borderId="20" xfId="0" applyFont="1" applyFill="1" applyBorder="1"/>
    <xf numFmtId="0" fontId="7" fillId="6" borderId="21" xfId="0" applyFont="1" applyFill="1" applyBorder="1"/>
    <xf numFmtId="0" fontId="7" fillId="6" borderId="22" xfId="0" applyFont="1" applyFill="1" applyBorder="1"/>
    <xf numFmtId="0" fontId="1" fillId="6" borderId="18" xfId="0" applyFont="1" applyFill="1" applyBorder="1" applyAlignment="1">
      <alignment horizontal="left" vertical="center"/>
    </xf>
    <xf numFmtId="0" fontId="6" fillId="6" borderId="16" xfId="0" applyFont="1" applyFill="1" applyBorder="1"/>
    <xf numFmtId="0" fontId="6" fillId="6" borderId="18" xfId="0" applyFont="1" applyFill="1" applyBorder="1"/>
    <xf numFmtId="0" fontId="11" fillId="6" borderId="0" xfId="0" applyFont="1" applyFill="1"/>
    <xf numFmtId="0" fontId="11" fillId="6" borderId="2" xfId="0" applyFont="1" applyFill="1" applyBorder="1"/>
    <xf numFmtId="0" fontId="11" fillId="6" borderId="19" xfId="0" applyFont="1" applyFill="1" applyBorder="1"/>
    <xf numFmtId="0" fontId="7" fillId="2" borderId="5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center"/>
    </xf>
    <xf numFmtId="0" fontId="14" fillId="0" borderId="0" xfId="0" applyFont="1"/>
    <xf numFmtId="164" fontId="15" fillId="0" borderId="1" xfId="0" applyNumberFormat="1" applyFont="1" applyBorder="1"/>
    <xf numFmtId="164" fontId="0" fillId="0" borderId="0" xfId="0" applyNumberFormat="1"/>
    <xf numFmtId="165" fontId="0" fillId="0" borderId="0" xfId="0" applyNumberFormat="1"/>
    <xf numFmtId="165" fontId="16" fillId="0" borderId="0" xfId="0" applyNumberFormat="1" applyFont="1"/>
    <xf numFmtId="166" fontId="0" fillId="0" borderId="0" xfId="0" applyNumberFormat="1"/>
    <xf numFmtId="44" fontId="7" fillId="6" borderId="0" xfId="1" applyFont="1" applyFill="1"/>
    <xf numFmtId="14" fontId="14" fillId="0" borderId="1" xfId="0" applyNumberFormat="1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/>
    </xf>
    <xf numFmtId="164" fontId="0" fillId="12" borderId="1" xfId="0" applyNumberFormat="1" applyFill="1" applyBorder="1"/>
    <xf numFmtId="3" fontId="0" fillId="0" borderId="0" xfId="0" applyNumberFormat="1"/>
    <xf numFmtId="164" fontId="0" fillId="12" borderId="31" xfId="0" applyNumberFormat="1" applyFill="1" applyBorder="1"/>
    <xf numFmtId="167" fontId="0" fillId="12" borderId="1" xfId="0" applyNumberFormat="1" applyFill="1" applyBorder="1"/>
    <xf numFmtId="168" fontId="0" fillId="12" borderId="1" xfId="0" applyNumberFormat="1" applyFill="1" applyBorder="1"/>
    <xf numFmtId="0" fontId="2" fillId="13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20" fillId="6" borderId="33" xfId="0" applyFont="1" applyFill="1" applyBorder="1"/>
    <xf numFmtId="0" fontId="20" fillId="6" borderId="19" xfId="0" applyFont="1" applyFill="1" applyBorder="1"/>
    <xf numFmtId="0" fontId="20" fillId="6" borderId="0" xfId="0" applyFont="1" applyFill="1"/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0" fontId="9" fillId="2" borderId="18" xfId="0" applyFont="1" applyFill="1" applyBorder="1" applyAlignment="1" applyProtection="1">
      <alignment horizontal="left" vertical="center" wrapText="1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20" xfId="0" applyFont="1" applyFill="1" applyBorder="1" applyAlignment="1" applyProtection="1">
      <alignment horizontal="left" vertical="center" wrapText="1"/>
      <protection locked="0"/>
    </xf>
    <xf numFmtId="0" fontId="9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2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17" fontId="9" fillId="4" borderId="24" xfId="0" applyNumberFormat="1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169" fontId="7" fillId="14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7" fillId="5" borderId="4" xfId="0" applyFont="1" applyFill="1" applyBorder="1" applyAlignment="1">
      <alignment horizontal="left" vertical="center" wrapText="1"/>
    </xf>
    <xf numFmtId="0" fontId="7" fillId="5" borderId="27" xfId="0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169" fontId="7" fillId="10" borderId="1" xfId="1" applyNumberFormat="1" applyFont="1" applyFill="1" applyBorder="1" applyAlignment="1">
      <alignment horizontal="center"/>
    </xf>
    <xf numFmtId="44" fontId="7" fillId="6" borderId="0" xfId="1" applyFont="1" applyFill="1" applyAlignment="1">
      <alignment horizontal="center"/>
    </xf>
    <xf numFmtId="44" fontId="7" fillId="6" borderId="2" xfId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0" fillId="6" borderId="19" xfId="0" applyFont="1" applyFill="1" applyBorder="1" applyAlignment="1">
      <alignment horizontal="left"/>
    </xf>
    <xf numFmtId="0" fontId="20" fillId="6" borderId="0" xfId="0" applyFont="1" applyFill="1" applyAlignment="1">
      <alignment horizontal="left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0" xfId="0" applyFont="1" applyFill="1" applyBorder="1" applyAlignment="1">
      <alignment horizontal="right"/>
    </xf>
    <xf numFmtId="0" fontId="9" fillId="5" borderId="27" xfId="0" applyFont="1" applyFill="1" applyBorder="1" applyAlignment="1">
      <alignment horizontal="right"/>
    </xf>
    <xf numFmtId="0" fontId="9" fillId="5" borderId="28" xfId="0" applyFont="1" applyFill="1" applyBorder="1" applyAlignment="1">
      <alignment horizontal="right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88900</xdr:rowOff>
    </xdr:from>
    <xdr:to>
      <xdr:col>24</xdr:col>
      <xdr:colOff>114300</xdr:colOff>
      <xdr:row>7</xdr:row>
      <xdr:rowOff>63500</xdr:rowOff>
    </xdr:to>
    <xdr:pic>
      <xdr:nvPicPr>
        <xdr:cNvPr id="23361" name="Immagine 8">
          <a:extLst>
            <a:ext uri="{FF2B5EF4-FFF2-40B4-BE49-F238E27FC236}">
              <a16:creationId xmlns:a16="http://schemas.microsoft.com/office/drawing/2014/main" id="{7C280858-2023-B779-264E-93610818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44500"/>
          <a:ext cx="75438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15285" name="Immagine 8">
          <a:extLst>
            <a:ext uri="{FF2B5EF4-FFF2-40B4-BE49-F238E27FC236}">
              <a16:creationId xmlns:a16="http://schemas.microsoft.com/office/drawing/2014/main" id="{BAFBAB57-BFF4-0396-868B-BC9BE874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16306" name="Immagine 8">
          <a:extLst>
            <a:ext uri="{FF2B5EF4-FFF2-40B4-BE49-F238E27FC236}">
              <a16:creationId xmlns:a16="http://schemas.microsoft.com/office/drawing/2014/main" id="{83ADDFCE-1BAE-8DB8-0495-6EA71814C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17329" name="Immagine 8">
          <a:extLst>
            <a:ext uri="{FF2B5EF4-FFF2-40B4-BE49-F238E27FC236}">
              <a16:creationId xmlns:a16="http://schemas.microsoft.com/office/drawing/2014/main" id="{8A935853-D5A8-1832-F3B9-9C8D766D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76200</xdr:rowOff>
    </xdr:from>
    <xdr:to>
      <xdr:col>24</xdr:col>
      <xdr:colOff>114300</xdr:colOff>
      <xdr:row>7</xdr:row>
      <xdr:rowOff>76200</xdr:rowOff>
    </xdr:to>
    <xdr:pic>
      <xdr:nvPicPr>
        <xdr:cNvPr id="26412" name="Immagine 8">
          <a:extLst>
            <a:ext uri="{FF2B5EF4-FFF2-40B4-BE49-F238E27FC236}">
              <a16:creationId xmlns:a16="http://schemas.microsoft.com/office/drawing/2014/main" id="{A4781AE5-AA08-B53A-F86A-DF267C50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31800"/>
          <a:ext cx="75438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76200</xdr:rowOff>
    </xdr:from>
    <xdr:to>
      <xdr:col>24</xdr:col>
      <xdr:colOff>114300</xdr:colOff>
      <xdr:row>7</xdr:row>
      <xdr:rowOff>76200</xdr:rowOff>
    </xdr:to>
    <xdr:pic>
      <xdr:nvPicPr>
        <xdr:cNvPr id="19374" name="Immagine 8">
          <a:extLst>
            <a:ext uri="{FF2B5EF4-FFF2-40B4-BE49-F238E27FC236}">
              <a16:creationId xmlns:a16="http://schemas.microsoft.com/office/drawing/2014/main" id="{F85737C1-74AD-A20B-6AEA-136ED589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31800"/>
          <a:ext cx="75438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20396" name="Immagine 8">
          <a:extLst>
            <a:ext uri="{FF2B5EF4-FFF2-40B4-BE49-F238E27FC236}">
              <a16:creationId xmlns:a16="http://schemas.microsoft.com/office/drawing/2014/main" id="{F9A436D1-E73A-0DB9-A252-E243E19B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76200</xdr:rowOff>
    </xdr:from>
    <xdr:to>
      <xdr:col>24</xdr:col>
      <xdr:colOff>114300</xdr:colOff>
      <xdr:row>7</xdr:row>
      <xdr:rowOff>76200</xdr:rowOff>
    </xdr:to>
    <xdr:pic>
      <xdr:nvPicPr>
        <xdr:cNvPr id="21418" name="Immagine 8">
          <a:extLst>
            <a:ext uri="{FF2B5EF4-FFF2-40B4-BE49-F238E27FC236}">
              <a16:creationId xmlns:a16="http://schemas.microsoft.com/office/drawing/2014/main" id="{64927A84-5173-AB71-2EC2-75400FE4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31800"/>
          <a:ext cx="75438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2590132</xdr:colOff>
      <xdr:row>0</xdr:row>
      <xdr:rowOff>71521</xdr:rowOff>
    </xdr:from>
    <xdr:to>
      <xdr:col>29</xdr:col>
      <xdr:colOff>68178</xdr:colOff>
      <xdr:row>3</xdr:row>
      <xdr:rowOff>969211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38931DA3-A877-E18C-A80E-09FCC33A4E2E}"/>
            </a:ext>
          </a:extLst>
        </xdr:cNvPr>
        <xdr:cNvGrpSpPr/>
      </xdr:nvGrpSpPr>
      <xdr:grpSpPr>
        <a:xfrm>
          <a:off x="2904457" y="71521"/>
          <a:ext cx="10984496" cy="1412040"/>
          <a:chOff x="2950927" y="71521"/>
          <a:chExt cx="12963387" cy="1417235"/>
        </a:xfrm>
      </xdr:grpSpPr>
      <xdr:grpSp>
        <xdr:nvGrpSpPr>
          <xdr:cNvPr id="82017" name="Group 5">
            <a:extLst>
              <a:ext uri="{FF2B5EF4-FFF2-40B4-BE49-F238E27FC236}">
                <a16:creationId xmlns:a16="http://schemas.microsoft.com/office/drawing/2014/main" id="{AEA575B1-A41D-41D8-0C3A-BF9FA6C17224}"/>
              </a:ext>
            </a:extLst>
          </xdr:cNvPr>
          <xdr:cNvGrpSpPr>
            <a:grpSpLocks/>
          </xdr:cNvGrpSpPr>
        </xdr:nvGrpSpPr>
        <xdr:grpSpPr bwMode="auto">
          <a:xfrm>
            <a:off x="2950927" y="71521"/>
            <a:ext cx="9400218" cy="1417235"/>
            <a:chOff x="520700" y="228600"/>
            <a:chExt cx="7748526" cy="1143000"/>
          </a:xfrm>
        </xdr:grpSpPr>
        <xdr:pic>
          <xdr:nvPicPr>
            <xdr:cNvPr id="82018" name="Picture 2">
              <a:extLst>
                <a:ext uri="{FF2B5EF4-FFF2-40B4-BE49-F238E27FC236}">
                  <a16:creationId xmlns:a16="http://schemas.microsoft.com/office/drawing/2014/main" id="{8709EB62-5B48-B46A-A796-AB9A1BD5C72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43715"/>
            <a:stretch/>
          </xdr:blipFill>
          <xdr:spPr bwMode="auto">
            <a:xfrm>
              <a:off x="6311900" y="368300"/>
              <a:ext cx="1957326" cy="95097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82019" name="Picture 3">
              <a:extLst>
                <a:ext uri="{FF2B5EF4-FFF2-40B4-BE49-F238E27FC236}">
                  <a16:creationId xmlns:a16="http://schemas.microsoft.com/office/drawing/2014/main" id="{2F1C6EC0-8A17-1CD0-CB5F-A422C897663D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20700" y="330201"/>
              <a:ext cx="3494421" cy="87629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82020" name="Picture 4">
              <a:extLst>
                <a:ext uri="{FF2B5EF4-FFF2-40B4-BE49-F238E27FC236}">
                  <a16:creationId xmlns:a16="http://schemas.microsoft.com/office/drawing/2014/main" id="{2FD7C072-C88B-49D1-F929-BE95C570B37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445000" y="228600"/>
              <a:ext cx="1143000" cy="1143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" name="Immagine 1">
            <a:extLst>
              <a:ext uri="{FF2B5EF4-FFF2-40B4-BE49-F238E27FC236}">
                <a16:creationId xmlns:a16="http://schemas.microsoft.com/office/drawing/2014/main" id="{9E869478-6D40-B447-517A-5598B7189E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104152" y="344810"/>
            <a:ext cx="2810162" cy="913050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1460500</xdr:colOff>
      <xdr:row>22</xdr:row>
      <xdr:rowOff>126999</xdr:rowOff>
    </xdr:from>
    <xdr:to>
      <xdr:col>15</xdr:col>
      <xdr:colOff>723900</xdr:colOff>
      <xdr:row>55</xdr:row>
      <xdr:rowOff>92792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447DC94-A331-2BB4-9545-5D57FD328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3200" y="3327399"/>
          <a:ext cx="11963400" cy="54140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24</xdr:row>
      <xdr:rowOff>152399</xdr:rowOff>
    </xdr:from>
    <xdr:to>
      <xdr:col>14</xdr:col>
      <xdr:colOff>50800</xdr:colOff>
      <xdr:row>57</xdr:row>
      <xdr:rowOff>118192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77C620C-F51E-1840-98B8-632594CEC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6184899"/>
          <a:ext cx="11963400" cy="5414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88900</xdr:rowOff>
    </xdr:from>
    <xdr:to>
      <xdr:col>24</xdr:col>
      <xdr:colOff>114300</xdr:colOff>
      <xdr:row>7</xdr:row>
      <xdr:rowOff>63500</xdr:rowOff>
    </xdr:to>
    <xdr:pic>
      <xdr:nvPicPr>
        <xdr:cNvPr id="8130" name="Immagine 8">
          <a:extLst>
            <a:ext uri="{FF2B5EF4-FFF2-40B4-BE49-F238E27FC236}">
              <a16:creationId xmlns:a16="http://schemas.microsoft.com/office/drawing/2014/main" id="{60C833DC-D990-E706-B200-D5969F53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44500"/>
          <a:ext cx="75438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45471" name="Immagine 8">
          <a:extLst>
            <a:ext uri="{FF2B5EF4-FFF2-40B4-BE49-F238E27FC236}">
              <a16:creationId xmlns:a16="http://schemas.microsoft.com/office/drawing/2014/main" id="{EED03993-63F0-408F-8653-D5F73730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42399" name="Immagine 8">
          <a:extLst>
            <a:ext uri="{FF2B5EF4-FFF2-40B4-BE49-F238E27FC236}">
              <a16:creationId xmlns:a16="http://schemas.microsoft.com/office/drawing/2014/main" id="{227EC849-3871-895D-971E-6154B23D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43423" name="Immagine 8">
          <a:extLst>
            <a:ext uri="{FF2B5EF4-FFF2-40B4-BE49-F238E27FC236}">
              <a16:creationId xmlns:a16="http://schemas.microsoft.com/office/drawing/2014/main" id="{EAEDC45B-378C-26C0-ED5E-FB0DB564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44447" name="Immagine 8">
          <a:extLst>
            <a:ext uri="{FF2B5EF4-FFF2-40B4-BE49-F238E27FC236}">
              <a16:creationId xmlns:a16="http://schemas.microsoft.com/office/drawing/2014/main" id="{BB22C18F-FD59-3A7F-1EE3-6DADC53D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63500</xdr:rowOff>
    </xdr:from>
    <xdr:to>
      <xdr:col>24</xdr:col>
      <xdr:colOff>114300</xdr:colOff>
      <xdr:row>7</xdr:row>
      <xdr:rowOff>88900</xdr:rowOff>
    </xdr:to>
    <xdr:pic>
      <xdr:nvPicPr>
        <xdr:cNvPr id="9152" name="Immagine 8">
          <a:extLst>
            <a:ext uri="{FF2B5EF4-FFF2-40B4-BE49-F238E27FC236}">
              <a16:creationId xmlns:a16="http://schemas.microsoft.com/office/drawing/2014/main" id="{F550D1D5-9626-EC08-68BA-266C45F3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19100"/>
          <a:ext cx="7543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10174" name="Immagine 8">
          <a:extLst>
            <a:ext uri="{FF2B5EF4-FFF2-40B4-BE49-F238E27FC236}">
              <a16:creationId xmlns:a16="http://schemas.microsoft.com/office/drawing/2014/main" id="{0344F8B9-C02D-C263-82FC-30B27FDB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24373" name="Immagine 8">
          <a:extLst>
            <a:ext uri="{FF2B5EF4-FFF2-40B4-BE49-F238E27FC236}">
              <a16:creationId xmlns:a16="http://schemas.microsoft.com/office/drawing/2014/main" id="{01305369-6576-4856-4022-1FE6395C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13240" name="Immagine 8">
          <a:extLst>
            <a:ext uri="{FF2B5EF4-FFF2-40B4-BE49-F238E27FC236}">
              <a16:creationId xmlns:a16="http://schemas.microsoft.com/office/drawing/2014/main" id="{9F710177-0E24-FD68-05DC-8F46DBED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76200</xdr:rowOff>
    </xdr:from>
    <xdr:to>
      <xdr:col>24</xdr:col>
      <xdr:colOff>114300</xdr:colOff>
      <xdr:row>7</xdr:row>
      <xdr:rowOff>76200</xdr:rowOff>
    </xdr:to>
    <xdr:pic>
      <xdr:nvPicPr>
        <xdr:cNvPr id="14263" name="Immagine 8">
          <a:extLst>
            <a:ext uri="{FF2B5EF4-FFF2-40B4-BE49-F238E27FC236}">
              <a16:creationId xmlns:a16="http://schemas.microsoft.com/office/drawing/2014/main" id="{977519B7-4959-42DF-BAAC-097662CA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31800"/>
          <a:ext cx="75438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101600</xdr:rowOff>
    </xdr:from>
    <xdr:to>
      <xdr:col>24</xdr:col>
      <xdr:colOff>114300</xdr:colOff>
      <xdr:row>7</xdr:row>
      <xdr:rowOff>50800</xdr:rowOff>
    </xdr:to>
    <xdr:pic>
      <xdr:nvPicPr>
        <xdr:cNvPr id="11196" name="Immagine 8">
          <a:extLst>
            <a:ext uri="{FF2B5EF4-FFF2-40B4-BE49-F238E27FC236}">
              <a16:creationId xmlns:a16="http://schemas.microsoft.com/office/drawing/2014/main" id="{3356DFBE-49F0-4820-6E80-2DFC1FD2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57200"/>
          <a:ext cx="754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63500</xdr:rowOff>
    </xdr:from>
    <xdr:to>
      <xdr:col>24</xdr:col>
      <xdr:colOff>114300</xdr:colOff>
      <xdr:row>7</xdr:row>
      <xdr:rowOff>88900</xdr:rowOff>
    </xdr:to>
    <xdr:pic>
      <xdr:nvPicPr>
        <xdr:cNvPr id="25395" name="Immagine 8">
          <a:extLst>
            <a:ext uri="{FF2B5EF4-FFF2-40B4-BE49-F238E27FC236}">
              <a16:creationId xmlns:a16="http://schemas.microsoft.com/office/drawing/2014/main" id="{36134371-F052-F525-90A1-C55A103A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19100"/>
          <a:ext cx="7543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56"/>
  <sheetViews>
    <sheetView topLeftCell="A25" zoomScale="80" zoomScaleNormal="80" zoomScaleSheetLayoutView="161" zoomScalePageLayoutView="30" workbookViewId="0">
      <selection activeCell="B20" sqref="B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4</v>
      </c>
      <c r="B18" s="26" t="s">
        <v>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9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10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11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44197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>
        <v>3</v>
      </c>
      <c r="I29" s="23">
        <v>1</v>
      </c>
      <c r="J29" s="23">
        <v>3</v>
      </c>
      <c r="K29" s="23">
        <v>3</v>
      </c>
      <c r="L29" s="23">
        <v>1</v>
      </c>
      <c r="M29" s="23"/>
      <c r="N29" s="23"/>
      <c r="O29" s="23"/>
      <c r="P29" s="23">
        <v>1</v>
      </c>
      <c r="Q29" s="24">
        <v>3</v>
      </c>
      <c r="R29" s="24">
        <v>3</v>
      </c>
      <c r="S29" s="24">
        <v>3</v>
      </c>
      <c r="T29" s="24"/>
      <c r="U29" s="24"/>
      <c r="V29" s="24">
        <v>4</v>
      </c>
      <c r="W29" s="24"/>
      <c r="X29" s="24">
        <v>3</v>
      </c>
      <c r="Y29" s="24">
        <v>3</v>
      </c>
      <c r="Z29" s="24"/>
      <c r="AA29" s="24"/>
      <c r="AB29" s="24"/>
      <c r="AC29" s="24"/>
      <c r="AD29" s="24">
        <v>4</v>
      </c>
      <c r="AE29" s="24">
        <v>3</v>
      </c>
      <c r="AF29" s="24"/>
      <c r="AG29" s="15">
        <f t="shared" ref="AG29:AG35" si="0">SUM(B29:AF29)</f>
        <v>38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>
        <v>1</v>
      </c>
      <c r="I30" s="10"/>
      <c r="J30" s="10">
        <v>1</v>
      </c>
      <c r="K30" s="10">
        <v>1</v>
      </c>
      <c r="L30" s="10"/>
      <c r="M30" s="10"/>
      <c r="N30" s="10"/>
      <c r="O30" s="25"/>
      <c r="P30" s="25"/>
      <c r="Q30" s="25">
        <v>1</v>
      </c>
      <c r="R30" s="25">
        <v>1</v>
      </c>
      <c r="S30" s="25"/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/>
      <c r="AC30" s="25"/>
      <c r="AD30" s="25">
        <v>1</v>
      </c>
      <c r="AE30" s="25"/>
      <c r="AF30" s="25"/>
      <c r="AG30" s="15">
        <f t="shared" si="0"/>
        <v>8</v>
      </c>
    </row>
    <row r="31" spans="1:33" s="3" customFormat="1" ht="15.75" customHeight="1" x14ac:dyDescent="0.25">
      <c r="A31" s="13" t="s">
        <v>17</v>
      </c>
      <c r="B31" s="10"/>
      <c r="C31" s="10"/>
      <c r="D31" s="10"/>
      <c r="E31" s="10"/>
      <c r="F31" s="10"/>
      <c r="G31" s="10"/>
      <c r="H31" s="10">
        <v>2</v>
      </c>
      <c r="I31" s="10">
        <v>3</v>
      </c>
      <c r="J31" s="10">
        <v>2</v>
      </c>
      <c r="K31" s="10">
        <v>3</v>
      </c>
      <c r="L31" s="10">
        <v>3</v>
      </c>
      <c r="M31" s="10"/>
      <c r="N31" s="10"/>
      <c r="O31" s="10"/>
      <c r="P31" s="10">
        <v>3</v>
      </c>
      <c r="Q31" s="25">
        <v>2</v>
      </c>
      <c r="R31" s="25">
        <v>2</v>
      </c>
      <c r="S31" s="25">
        <v>2</v>
      </c>
      <c r="T31" s="25"/>
      <c r="U31" s="25"/>
      <c r="V31" s="25">
        <v>3</v>
      </c>
      <c r="W31" s="25">
        <v>2</v>
      </c>
      <c r="X31" s="25">
        <v>2</v>
      </c>
      <c r="Y31" s="25">
        <v>3</v>
      </c>
      <c r="Z31" s="25"/>
      <c r="AA31" s="25"/>
      <c r="AB31" s="25"/>
      <c r="AC31" s="25"/>
      <c r="AD31" s="25">
        <v>2</v>
      </c>
      <c r="AE31" s="25">
        <v>3</v>
      </c>
      <c r="AF31" s="25"/>
      <c r="AG31" s="15">
        <f t="shared" si="0"/>
        <v>37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6</v>
      </c>
      <c r="I36" s="11">
        <f t="shared" si="1"/>
        <v>4</v>
      </c>
      <c r="J36" s="11">
        <f t="shared" si="1"/>
        <v>6</v>
      </c>
      <c r="K36" s="11">
        <f t="shared" si="1"/>
        <v>7</v>
      </c>
      <c r="L36" s="11">
        <f t="shared" si="1"/>
        <v>4</v>
      </c>
      <c r="M36" s="11">
        <f t="shared" si="1"/>
        <v>0</v>
      </c>
      <c r="N36" s="11">
        <f t="shared" si="1"/>
        <v>0</v>
      </c>
      <c r="O36" s="11">
        <f t="shared" si="1"/>
        <v>0</v>
      </c>
      <c r="P36" s="11">
        <f t="shared" si="1"/>
        <v>4</v>
      </c>
      <c r="Q36" s="11">
        <f t="shared" si="1"/>
        <v>6</v>
      </c>
      <c r="R36" s="11">
        <f t="shared" si="1"/>
        <v>6</v>
      </c>
      <c r="S36" s="11">
        <f t="shared" si="1"/>
        <v>5</v>
      </c>
      <c r="T36" s="11">
        <f t="shared" si="1"/>
        <v>0</v>
      </c>
      <c r="U36" s="11">
        <f t="shared" si="1"/>
        <v>0</v>
      </c>
      <c r="V36" s="11">
        <f t="shared" si="1"/>
        <v>8</v>
      </c>
      <c r="W36" s="11">
        <f t="shared" si="1"/>
        <v>2</v>
      </c>
      <c r="X36" s="11">
        <f t="shared" si="1"/>
        <v>5</v>
      </c>
      <c r="Y36" s="11">
        <f t="shared" si="1"/>
        <v>7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7</v>
      </c>
      <c r="AE36" s="11">
        <f t="shared" si="1"/>
        <v>6</v>
      </c>
      <c r="AF36" s="11">
        <f t="shared" si="1"/>
        <v>0</v>
      </c>
      <c r="AG36" s="17">
        <f t="shared" si="1"/>
        <v>83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44106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29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/>
  <headerFooter alignWithMargins="0"/>
  <rowBreaks count="1" manualBreakCount="1">
    <brk id="57" max="32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AG56"/>
  <sheetViews>
    <sheetView view="pageBreakPreview" topLeftCell="A16" zoomScale="90" zoomScaleNormal="80" zoomScaleSheetLayoutView="90" zoomScalePageLayoutView="30" workbookViewId="0">
      <selection activeCell="Z32" sqref="Z32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32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42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44105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>
        <v>4</v>
      </c>
      <c r="C29" s="23">
        <v>4</v>
      </c>
      <c r="D29" s="23"/>
      <c r="E29" s="23"/>
      <c r="F29" s="23">
        <v>3</v>
      </c>
      <c r="G29" s="23">
        <v>3</v>
      </c>
      <c r="H29" s="23">
        <v>3</v>
      </c>
      <c r="I29" s="23"/>
      <c r="J29" s="23"/>
      <c r="K29" s="23"/>
      <c r="L29" s="23"/>
      <c r="M29" s="23">
        <v>4</v>
      </c>
      <c r="N29" s="23">
        <v>4</v>
      </c>
      <c r="O29" s="23">
        <v>4</v>
      </c>
      <c r="P29" s="23">
        <v>3</v>
      </c>
      <c r="Q29" s="23">
        <v>3</v>
      </c>
      <c r="R29" s="23"/>
      <c r="S29" s="23"/>
      <c r="T29" s="23">
        <v>4</v>
      </c>
      <c r="U29" s="23">
        <v>4</v>
      </c>
      <c r="V29" s="23"/>
      <c r="W29" s="23"/>
      <c r="X29" s="23">
        <v>2</v>
      </c>
      <c r="Y29" s="23"/>
      <c r="Z29" s="23"/>
      <c r="AA29" s="23">
        <v>4</v>
      </c>
      <c r="AB29" s="23"/>
      <c r="AC29" s="23">
        <v>2</v>
      </c>
      <c r="AD29" s="23"/>
      <c r="AE29" s="23"/>
      <c r="AF29" s="23"/>
      <c r="AG29" s="15">
        <f t="shared" ref="AG29:AG35" si="0">SUM(B29:AF29)</f>
        <v>51</v>
      </c>
    </row>
    <row r="30" spans="1:33" s="3" customFormat="1" ht="15.75" customHeight="1" x14ac:dyDescent="0.25">
      <c r="A30" s="13" t="s">
        <v>16</v>
      </c>
      <c r="B30" s="10">
        <v>2</v>
      </c>
      <c r="C30" s="10">
        <v>1</v>
      </c>
      <c r="D30" s="10"/>
      <c r="E30" s="10"/>
      <c r="F30" s="10">
        <v>2</v>
      </c>
      <c r="G30" s="10">
        <v>1</v>
      </c>
      <c r="H30" s="10">
        <v>2</v>
      </c>
      <c r="I30" s="10"/>
      <c r="J30" s="10"/>
      <c r="K30" s="10"/>
      <c r="L30" s="10"/>
      <c r="M30" s="10">
        <v>1</v>
      </c>
      <c r="N30" s="10">
        <v>2</v>
      </c>
      <c r="O30" s="10">
        <v>2</v>
      </c>
      <c r="P30" s="10">
        <v>1</v>
      </c>
      <c r="Q30" s="10">
        <v>1</v>
      </c>
      <c r="R30" s="25"/>
      <c r="S30" s="25"/>
      <c r="T30" s="10">
        <v>2</v>
      </c>
      <c r="U30" s="10">
        <v>1</v>
      </c>
      <c r="V30" s="25"/>
      <c r="W30" s="10"/>
      <c r="X30" s="10">
        <v>1</v>
      </c>
      <c r="Y30" s="10"/>
      <c r="Z30" s="10"/>
      <c r="AA30" s="10">
        <v>1</v>
      </c>
      <c r="AB30" s="25"/>
      <c r="AC30" s="10">
        <v>1</v>
      </c>
      <c r="AD30" s="25"/>
      <c r="AE30" s="10"/>
      <c r="AF30" s="25"/>
      <c r="AG30" s="15">
        <f t="shared" si="0"/>
        <v>21</v>
      </c>
    </row>
    <row r="31" spans="1:33" s="3" customFormat="1" ht="15.75" customHeight="1" x14ac:dyDescent="0.25">
      <c r="A31" s="13" t="s">
        <v>17</v>
      </c>
      <c r="B31" s="23">
        <v>3</v>
      </c>
      <c r="C31" s="10">
        <v>3</v>
      </c>
      <c r="D31" s="23"/>
      <c r="E31" s="23"/>
      <c r="F31" s="23">
        <v>3</v>
      </c>
      <c r="G31" s="10">
        <v>3</v>
      </c>
      <c r="H31" s="23">
        <v>3</v>
      </c>
      <c r="I31" s="23"/>
      <c r="J31" s="10"/>
      <c r="K31" s="23"/>
      <c r="L31" s="23"/>
      <c r="M31" s="10">
        <v>3</v>
      </c>
      <c r="N31" s="23">
        <v>3</v>
      </c>
      <c r="O31" s="23">
        <v>3</v>
      </c>
      <c r="P31" s="10">
        <v>3</v>
      </c>
      <c r="Q31" s="10">
        <v>3</v>
      </c>
      <c r="R31" s="23"/>
      <c r="S31" s="23"/>
      <c r="T31" s="23">
        <v>3</v>
      </c>
      <c r="U31" s="10">
        <v>3</v>
      </c>
      <c r="V31" s="24"/>
      <c r="W31" s="23"/>
      <c r="X31" s="10">
        <v>3</v>
      </c>
      <c r="Y31" s="23"/>
      <c r="Z31" s="23"/>
      <c r="AA31" s="10">
        <v>3</v>
      </c>
      <c r="AB31" s="23"/>
      <c r="AC31" s="10">
        <v>3</v>
      </c>
      <c r="AD31" s="23"/>
      <c r="AE31" s="23"/>
      <c r="AF31" s="24"/>
      <c r="AG31" s="15">
        <f t="shared" si="0"/>
        <v>45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25"/>
      <c r="S32" s="25"/>
      <c r="T32" s="10"/>
      <c r="U32" s="10"/>
      <c r="V32" s="25"/>
      <c r="W32" s="25"/>
      <c r="X32" s="10"/>
      <c r="Y32" s="25"/>
      <c r="Z32" s="25"/>
      <c r="AA32" s="10"/>
      <c r="AB32" s="25"/>
      <c r="AC32" s="10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10"/>
      <c r="C33" s="23"/>
      <c r="D33" s="23"/>
      <c r="E33" s="23"/>
      <c r="F33" s="10"/>
      <c r="G33" s="23"/>
      <c r="H33" s="10"/>
      <c r="I33" s="10"/>
      <c r="J33" s="23"/>
      <c r="K33" s="23"/>
      <c r="L33" s="23"/>
      <c r="M33" s="23"/>
      <c r="N33" s="10"/>
      <c r="O33" s="10"/>
      <c r="P33" s="23"/>
      <c r="Q33" s="23"/>
      <c r="R33" s="24"/>
      <c r="S33" s="24"/>
      <c r="T33" s="10"/>
      <c r="U33" s="23"/>
      <c r="V33" s="24"/>
      <c r="W33" s="24"/>
      <c r="X33" s="23"/>
      <c r="Y33" s="24"/>
      <c r="Z33" s="24"/>
      <c r="AA33" s="23"/>
      <c r="AB33" s="24"/>
      <c r="AC33" s="23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10"/>
      <c r="C34" s="10"/>
      <c r="D34" s="23"/>
      <c r="E34" s="23"/>
      <c r="F34" s="10"/>
      <c r="G34" s="10"/>
      <c r="H34" s="10"/>
      <c r="I34" s="10" t="s">
        <v>40</v>
      </c>
      <c r="J34" s="10" t="s">
        <v>40</v>
      </c>
      <c r="K34" s="23"/>
      <c r="L34" s="23"/>
      <c r="M34" s="10"/>
      <c r="N34" s="10"/>
      <c r="O34" s="10"/>
      <c r="P34" s="10"/>
      <c r="Q34" s="10"/>
      <c r="R34" s="24"/>
      <c r="S34" s="24"/>
      <c r="T34" s="10"/>
      <c r="U34" s="10"/>
      <c r="V34" s="24"/>
      <c r="W34" s="24"/>
      <c r="X34" s="10"/>
      <c r="Y34" s="24"/>
      <c r="Z34" s="24"/>
      <c r="AA34" s="10"/>
      <c r="AB34" s="24"/>
      <c r="AC34" s="10"/>
      <c r="AD34" s="24"/>
      <c r="AE34" s="24"/>
      <c r="AF34" s="24"/>
      <c r="AG34" s="15">
        <v>0</v>
      </c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9</v>
      </c>
      <c r="C36" s="11">
        <f t="shared" si="1"/>
        <v>8</v>
      </c>
      <c r="D36" s="11">
        <f t="shared" si="1"/>
        <v>0</v>
      </c>
      <c r="E36" s="11">
        <f t="shared" si="1"/>
        <v>0</v>
      </c>
      <c r="F36" s="11">
        <f t="shared" si="1"/>
        <v>8</v>
      </c>
      <c r="G36" s="11">
        <f t="shared" si="1"/>
        <v>7</v>
      </c>
      <c r="H36" s="11">
        <f t="shared" si="1"/>
        <v>8</v>
      </c>
      <c r="I36" s="11">
        <f t="shared" si="1"/>
        <v>0</v>
      </c>
      <c r="J36" s="11">
        <f t="shared" si="1"/>
        <v>0</v>
      </c>
      <c r="K36" s="11">
        <f t="shared" si="1"/>
        <v>0</v>
      </c>
      <c r="L36" s="11">
        <f t="shared" si="1"/>
        <v>0</v>
      </c>
      <c r="M36" s="11">
        <f t="shared" si="1"/>
        <v>8</v>
      </c>
      <c r="N36" s="11">
        <f t="shared" si="1"/>
        <v>9</v>
      </c>
      <c r="O36" s="11">
        <f t="shared" si="1"/>
        <v>9</v>
      </c>
      <c r="P36" s="11">
        <f t="shared" si="1"/>
        <v>7</v>
      </c>
      <c r="Q36" s="11">
        <f t="shared" si="1"/>
        <v>7</v>
      </c>
      <c r="R36" s="11">
        <f t="shared" si="1"/>
        <v>0</v>
      </c>
      <c r="S36" s="11">
        <f t="shared" si="1"/>
        <v>0</v>
      </c>
      <c r="T36" s="11">
        <f t="shared" si="1"/>
        <v>9</v>
      </c>
      <c r="U36" s="11">
        <f t="shared" si="1"/>
        <v>8</v>
      </c>
      <c r="V36" s="11">
        <f t="shared" si="1"/>
        <v>0</v>
      </c>
      <c r="W36" s="11">
        <f t="shared" si="1"/>
        <v>0</v>
      </c>
      <c r="X36" s="11">
        <f t="shared" si="1"/>
        <v>6</v>
      </c>
      <c r="Y36" s="11">
        <f t="shared" si="1"/>
        <v>0</v>
      </c>
      <c r="Z36" s="11">
        <f t="shared" si="1"/>
        <v>0</v>
      </c>
      <c r="AA36" s="11">
        <f t="shared" si="1"/>
        <v>8</v>
      </c>
      <c r="AB36" s="11">
        <f t="shared" si="1"/>
        <v>0</v>
      </c>
      <c r="AC36" s="11">
        <f t="shared" si="1"/>
        <v>6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117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AG56"/>
  <sheetViews>
    <sheetView view="pageBreakPreview" topLeftCell="A19" zoomScale="90" zoomScaleNormal="80" zoomScaleSheetLayoutView="90" zoomScalePageLayoutView="30" workbookViewId="0">
      <selection activeCell="Z32" sqref="Z32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34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42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44136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>
        <v>4</v>
      </c>
      <c r="C29" s="23">
        <v>3</v>
      </c>
      <c r="D29" s="23"/>
      <c r="E29" s="23">
        <v>3</v>
      </c>
      <c r="F29" s="23"/>
      <c r="G29" s="23">
        <v>3</v>
      </c>
      <c r="H29" s="23"/>
      <c r="I29" s="23"/>
      <c r="J29" s="23">
        <v>4</v>
      </c>
      <c r="K29" s="23"/>
      <c r="L29" s="23">
        <v>3</v>
      </c>
      <c r="M29" s="23">
        <v>3</v>
      </c>
      <c r="N29" s="23">
        <v>4</v>
      </c>
      <c r="O29" s="23"/>
      <c r="P29" s="23"/>
      <c r="Q29" s="23">
        <v>3</v>
      </c>
      <c r="R29" s="23">
        <v>4</v>
      </c>
      <c r="S29" s="24"/>
      <c r="T29" s="24"/>
      <c r="U29" s="23">
        <v>3</v>
      </c>
      <c r="V29" s="23"/>
      <c r="W29" s="23"/>
      <c r="X29" s="23">
        <v>3</v>
      </c>
      <c r="Y29" s="23">
        <v>3</v>
      </c>
      <c r="Z29" s="23">
        <v>4</v>
      </c>
      <c r="AA29" s="24"/>
      <c r="AB29" s="23">
        <v>4</v>
      </c>
      <c r="AC29" s="23"/>
      <c r="AD29" s="23"/>
      <c r="AE29" s="23">
        <v>3</v>
      </c>
      <c r="AF29" s="23"/>
      <c r="AG29" s="15">
        <f t="shared" ref="AG29:AG35" si="0">SUM(B29:AF29)</f>
        <v>54</v>
      </c>
    </row>
    <row r="30" spans="1:33" s="3" customFormat="1" ht="15.75" customHeight="1" x14ac:dyDescent="0.25">
      <c r="A30" s="13" t="s">
        <v>16</v>
      </c>
      <c r="B30" s="10">
        <v>1</v>
      </c>
      <c r="C30" s="10">
        <v>2</v>
      </c>
      <c r="D30" s="10"/>
      <c r="E30" s="10">
        <v>2</v>
      </c>
      <c r="F30" s="10"/>
      <c r="G30" s="10">
        <v>2</v>
      </c>
      <c r="H30" s="10"/>
      <c r="I30" s="10"/>
      <c r="J30" s="10">
        <v>1</v>
      </c>
      <c r="K30" s="10"/>
      <c r="L30" s="10">
        <v>1</v>
      </c>
      <c r="M30" s="10">
        <v>2</v>
      </c>
      <c r="N30" s="10">
        <v>1</v>
      </c>
      <c r="O30" s="10"/>
      <c r="P30" s="10"/>
      <c r="Q30" s="10">
        <v>1</v>
      </c>
      <c r="R30" s="10">
        <v>2</v>
      </c>
      <c r="S30" s="25"/>
      <c r="T30" s="25"/>
      <c r="U30" s="10">
        <v>2</v>
      </c>
      <c r="V30" s="10"/>
      <c r="W30" s="10"/>
      <c r="X30" s="10">
        <v>2</v>
      </c>
      <c r="Y30" s="10">
        <v>1</v>
      </c>
      <c r="Z30" s="10">
        <v>2</v>
      </c>
      <c r="AA30" s="25"/>
      <c r="AB30" s="10">
        <v>2</v>
      </c>
      <c r="AC30" s="10"/>
      <c r="AD30" s="10"/>
      <c r="AE30" s="10">
        <v>2</v>
      </c>
      <c r="AF30" s="10"/>
      <c r="AG30" s="15">
        <f t="shared" si="0"/>
        <v>26</v>
      </c>
    </row>
    <row r="31" spans="1:33" s="3" customFormat="1" ht="15.75" customHeight="1" x14ac:dyDescent="0.25">
      <c r="A31" s="13" t="s">
        <v>17</v>
      </c>
      <c r="B31" s="10">
        <v>3</v>
      </c>
      <c r="C31" s="23">
        <v>3</v>
      </c>
      <c r="D31" s="10"/>
      <c r="E31" s="23">
        <v>3</v>
      </c>
      <c r="F31" s="10"/>
      <c r="G31" s="23">
        <v>3</v>
      </c>
      <c r="H31" s="10"/>
      <c r="I31" s="10"/>
      <c r="J31" s="10">
        <v>3</v>
      </c>
      <c r="K31" s="10"/>
      <c r="L31" s="10">
        <v>3</v>
      </c>
      <c r="M31" s="23">
        <v>3</v>
      </c>
      <c r="N31" s="10">
        <v>3</v>
      </c>
      <c r="O31" s="10"/>
      <c r="P31" s="10"/>
      <c r="Q31" s="10">
        <v>3</v>
      </c>
      <c r="R31" s="23">
        <v>3</v>
      </c>
      <c r="S31" s="25"/>
      <c r="T31" s="25"/>
      <c r="U31" s="23">
        <v>3</v>
      </c>
      <c r="V31" s="10"/>
      <c r="W31" s="10"/>
      <c r="X31" s="23">
        <v>3</v>
      </c>
      <c r="Y31" s="10">
        <v>3</v>
      </c>
      <c r="Z31" s="23">
        <v>3</v>
      </c>
      <c r="AA31" s="25"/>
      <c r="AB31" s="23">
        <v>3</v>
      </c>
      <c r="AC31" s="10"/>
      <c r="AD31" s="10"/>
      <c r="AE31" s="23">
        <v>3</v>
      </c>
      <c r="AF31" s="10"/>
      <c r="AG31" s="15">
        <f t="shared" si="0"/>
        <v>48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>
        <v>0</v>
      </c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8</v>
      </c>
      <c r="C36" s="11">
        <f t="shared" si="1"/>
        <v>8</v>
      </c>
      <c r="D36" s="11">
        <f t="shared" si="1"/>
        <v>0</v>
      </c>
      <c r="E36" s="11">
        <f t="shared" si="1"/>
        <v>8</v>
      </c>
      <c r="F36" s="11">
        <f t="shared" si="1"/>
        <v>0</v>
      </c>
      <c r="G36" s="11">
        <f t="shared" si="1"/>
        <v>8</v>
      </c>
      <c r="H36" s="11">
        <f t="shared" si="1"/>
        <v>0</v>
      </c>
      <c r="I36" s="11">
        <f t="shared" si="1"/>
        <v>0</v>
      </c>
      <c r="J36" s="11">
        <f t="shared" si="1"/>
        <v>8</v>
      </c>
      <c r="K36" s="11">
        <f t="shared" si="1"/>
        <v>0</v>
      </c>
      <c r="L36" s="11">
        <f t="shared" si="1"/>
        <v>7</v>
      </c>
      <c r="M36" s="11">
        <f t="shared" si="1"/>
        <v>8</v>
      </c>
      <c r="N36" s="11">
        <f t="shared" si="1"/>
        <v>8</v>
      </c>
      <c r="O36" s="11">
        <f t="shared" si="1"/>
        <v>0</v>
      </c>
      <c r="P36" s="11">
        <f t="shared" si="1"/>
        <v>0</v>
      </c>
      <c r="Q36" s="11">
        <f t="shared" si="1"/>
        <v>7</v>
      </c>
      <c r="R36" s="11">
        <f t="shared" si="1"/>
        <v>9</v>
      </c>
      <c r="S36" s="11">
        <f t="shared" si="1"/>
        <v>0</v>
      </c>
      <c r="T36" s="11">
        <f t="shared" si="1"/>
        <v>0</v>
      </c>
      <c r="U36" s="11">
        <f t="shared" si="1"/>
        <v>8</v>
      </c>
      <c r="V36" s="11">
        <f t="shared" si="1"/>
        <v>0</v>
      </c>
      <c r="W36" s="11">
        <f t="shared" si="1"/>
        <v>0</v>
      </c>
      <c r="X36" s="11">
        <f t="shared" si="1"/>
        <v>8</v>
      </c>
      <c r="Y36" s="11">
        <f t="shared" si="1"/>
        <v>7</v>
      </c>
      <c r="Z36" s="11">
        <f t="shared" si="1"/>
        <v>9</v>
      </c>
      <c r="AA36" s="11">
        <f t="shared" si="1"/>
        <v>0</v>
      </c>
      <c r="AB36" s="11">
        <f t="shared" si="1"/>
        <v>9</v>
      </c>
      <c r="AC36" s="11">
        <f t="shared" si="1"/>
        <v>0</v>
      </c>
      <c r="AD36" s="11">
        <f t="shared" si="1"/>
        <v>0</v>
      </c>
      <c r="AE36" s="11">
        <f t="shared" si="1"/>
        <v>8</v>
      </c>
      <c r="AF36" s="11">
        <f t="shared" si="1"/>
        <v>0</v>
      </c>
      <c r="AG36" s="17">
        <f t="shared" si="1"/>
        <v>128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44167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AG56"/>
  <sheetViews>
    <sheetView view="pageBreakPreview" topLeftCell="A19" zoomScale="90" zoomScaleNormal="80" zoomScaleSheetLayoutView="90" zoomScalePageLayoutView="30" workbookViewId="0">
      <selection activeCell="Z32" sqref="Z32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35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42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44166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>
        <v>4</v>
      </c>
      <c r="C29" s="23"/>
      <c r="D29" s="23">
        <v>3</v>
      </c>
      <c r="E29" s="23">
        <v>4</v>
      </c>
      <c r="F29" s="23"/>
      <c r="G29" s="23"/>
      <c r="H29" s="23">
        <v>3</v>
      </c>
      <c r="I29" s="23"/>
      <c r="J29" s="23">
        <v>4</v>
      </c>
      <c r="K29" s="23">
        <v>3</v>
      </c>
      <c r="L29" s="23">
        <v>4</v>
      </c>
      <c r="M29" s="23"/>
      <c r="N29" s="24"/>
      <c r="O29" s="23">
        <v>4</v>
      </c>
      <c r="P29" s="23">
        <v>3</v>
      </c>
      <c r="Q29" s="24"/>
      <c r="R29" s="23">
        <v>3</v>
      </c>
      <c r="S29" s="23">
        <v>4</v>
      </c>
      <c r="T29" s="24"/>
      <c r="U29" s="24"/>
      <c r="V29" s="23">
        <v>3</v>
      </c>
      <c r="W29" s="24"/>
      <c r="X29" s="23">
        <v>3</v>
      </c>
      <c r="Y29" s="24"/>
      <c r="Z29" s="23">
        <v>3</v>
      </c>
      <c r="AA29" s="24"/>
      <c r="AB29" s="24"/>
      <c r="AC29" s="23">
        <v>3</v>
      </c>
      <c r="AD29" s="24"/>
      <c r="AE29" s="23">
        <v>3</v>
      </c>
      <c r="AF29" s="23">
        <v>3</v>
      </c>
      <c r="AG29" s="15">
        <f t="shared" ref="AG29:AG35" si="0">SUM(B29:AF29)</f>
        <v>57</v>
      </c>
    </row>
    <row r="30" spans="1:33" s="3" customFormat="1" ht="15.75" customHeight="1" x14ac:dyDescent="0.25">
      <c r="A30" s="13" t="s">
        <v>44</v>
      </c>
      <c r="B30" s="10">
        <v>1</v>
      </c>
      <c r="C30" s="10"/>
      <c r="D30" s="10">
        <v>1</v>
      </c>
      <c r="E30" s="10">
        <v>1</v>
      </c>
      <c r="F30" s="10"/>
      <c r="G30" s="10"/>
      <c r="H30" s="10">
        <v>1</v>
      </c>
      <c r="I30" s="10"/>
      <c r="J30" s="10">
        <v>1</v>
      </c>
      <c r="K30" s="10">
        <v>1</v>
      </c>
      <c r="L30" s="10">
        <v>1</v>
      </c>
      <c r="M30" s="10"/>
      <c r="N30" s="10"/>
      <c r="O30" s="10">
        <v>1</v>
      </c>
      <c r="P30" s="10">
        <v>1</v>
      </c>
      <c r="Q30" s="25"/>
      <c r="R30" s="10">
        <v>1</v>
      </c>
      <c r="S30" s="10">
        <v>1</v>
      </c>
      <c r="T30" s="25"/>
      <c r="U30" s="25"/>
      <c r="V30" s="10">
        <v>1</v>
      </c>
      <c r="W30" s="25"/>
      <c r="X30" s="10">
        <v>1</v>
      </c>
      <c r="Y30" s="25"/>
      <c r="Z30" s="10">
        <v>1</v>
      </c>
      <c r="AA30" s="25"/>
      <c r="AB30" s="25"/>
      <c r="AC30" s="10">
        <v>1</v>
      </c>
      <c r="AD30" s="25"/>
      <c r="AE30" s="10">
        <v>1</v>
      </c>
      <c r="AF30" s="10">
        <v>1</v>
      </c>
      <c r="AG30" s="15">
        <f t="shared" si="0"/>
        <v>17</v>
      </c>
    </row>
    <row r="31" spans="1:33" s="3" customFormat="1" ht="15.75" customHeight="1" x14ac:dyDescent="0.25">
      <c r="A31" s="13" t="s">
        <v>17</v>
      </c>
      <c r="B31" s="10">
        <v>3</v>
      </c>
      <c r="C31" s="10"/>
      <c r="D31" s="10">
        <v>3</v>
      </c>
      <c r="E31" s="10">
        <v>3</v>
      </c>
      <c r="F31" s="10"/>
      <c r="G31" s="10"/>
      <c r="H31" s="10">
        <v>3</v>
      </c>
      <c r="I31" s="10"/>
      <c r="J31" s="10">
        <v>3</v>
      </c>
      <c r="K31" s="10">
        <v>3</v>
      </c>
      <c r="L31" s="10">
        <v>3</v>
      </c>
      <c r="M31" s="10"/>
      <c r="N31" s="10"/>
      <c r="O31" s="10">
        <v>3</v>
      </c>
      <c r="P31" s="10">
        <v>3</v>
      </c>
      <c r="Q31" s="25"/>
      <c r="R31" s="10">
        <v>3</v>
      </c>
      <c r="S31" s="10">
        <v>3</v>
      </c>
      <c r="T31" s="25"/>
      <c r="U31" s="25"/>
      <c r="V31" s="10">
        <v>3</v>
      </c>
      <c r="W31" s="25"/>
      <c r="X31" s="10">
        <v>3</v>
      </c>
      <c r="Y31" s="25"/>
      <c r="Z31" s="10">
        <v>3</v>
      </c>
      <c r="AA31" s="25"/>
      <c r="AB31" s="25"/>
      <c r="AC31" s="10">
        <v>3</v>
      </c>
      <c r="AD31" s="25"/>
      <c r="AE31" s="10">
        <v>3</v>
      </c>
      <c r="AF31" s="10">
        <v>3</v>
      </c>
      <c r="AG31" s="15">
        <f t="shared" si="0"/>
        <v>51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8</v>
      </c>
      <c r="C36" s="11">
        <f t="shared" si="1"/>
        <v>0</v>
      </c>
      <c r="D36" s="11">
        <f t="shared" si="1"/>
        <v>7</v>
      </c>
      <c r="E36" s="11">
        <f t="shared" si="1"/>
        <v>8</v>
      </c>
      <c r="F36" s="11">
        <f t="shared" si="1"/>
        <v>0</v>
      </c>
      <c r="G36" s="11">
        <f t="shared" si="1"/>
        <v>0</v>
      </c>
      <c r="H36" s="11">
        <f t="shared" si="1"/>
        <v>7</v>
      </c>
      <c r="I36" s="11">
        <f t="shared" si="1"/>
        <v>0</v>
      </c>
      <c r="J36" s="11">
        <f t="shared" si="1"/>
        <v>8</v>
      </c>
      <c r="K36" s="11">
        <f t="shared" si="1"/>
        <v>7</v>
      </c>
      <c r="L36" s="11">
        <f t="shared" si="1"/>
        <v>8</v>
      </c>
      <c r="M36" s="11">
        <f t="shared" si="1"/>
        <v>0</v>
      </c>
      <c r="N36" s="11">
        <f t="shared" si="1"/>
        <v>0</v>
      </c>
      <c r="O36" s="11">
        <f t="shared" si="1"/>
        <v>8</v>
      </c>
      <c r="P36" s="11">
        <f t="shared" si="1"/>
        <v>7</v>
      </c>
      <c r="Q36" s="11">
        <f t="shared" si="1"/>
        <v>0</v>
      </c>
      <c r="R36" s="11">
        <f t="shared" si="1"/>
        <v>7</v>
      </c>
      <c r="S36" s="11">
        <f t="shared" si="1"/>
        <v>8</v>
      </c>
      <c r="T36" s="11">
        <f t="shared" si="1"/>
        <v>0</v>
      </c>
      <c r="U36" s="11">
        <f t="shared" si="1"/>
        <v>0</v>
      </c>
      <c r="V36" s="11">
        <f t="shared" si="1"/>
        <v>7</v>
      </c>
      <c r="W36" s="11">
        <f t="shared" si="1"/>
        <v>0</v>
      </c>
      <c r="X36" s="11">
        <f t="shared" si="1"/>
        <v>7</v>
      </c>
      <c r="Y36" s="11">
        <f t="shared" si="1"/>
        <v>0</v>
      </c>
      <c r="Z36" s="11">
        <f t="shared" si="1"/>
        <v>7</v>
      </c>
      <c r="AA36" s="11">
        <f t="shared" si="1"/>
        <v>0</v>
      </c>
      <c r="AB36" s="11">
        <f t="shared" si="1"/>
        <v>0</v>
      </c>
      <c r="AC36" s="11">
        <f t="shared" si="1"/>
        <v>7</v>
      </c>
      <c r="AD36" s="11">
        <f t="shared" si="1"/>
        <v>0</v>
      </c>
      <c r="AE36" s="11">
        <f t="shared" si="1"/>
        <v>7</v>
      </c>
      <c r="AF36" s="11">
        <f t="shared" si="1"/>
        <v>7</v>
      </c>
      <c r="AG36" s="17">
        <f t="shared" si="1"/>
        <v>125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44204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AG56"/>
  <sheetViews>
    <sheetView view="pageBreakPreview" topLeftCell="A16" zoomScale="80" zoomScaleNormal="80" zoomScaleSheetLayoutView="80" zoomScalePageLayoutView="30" workbookViewId="0">
      <selection activeCell="H31" sqref="H31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36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44075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>
        <v>2</v>
      </c>
      <c r="I29" s="23">
        <v>2</v>
      </c>
      <c r="J29" s="23">
        <v>2</v>
      </c>
      <c r="K29" s="23">
        <v>2</v>
      </c>
      <c r="L29" s="23">
        <v>2</v>
      </c>
      <c r="M29" s="23"/>
      <c r="N29" s="23"/>
      <c r="O29" s="23"/>
      <c r="P29" s="23">
        <v>2</v>
      </c>
      <c r="Q29" s="23">
        <v>2</v>
      </c>
      <c r="R29" s="23">
        <v>2</v>
      </c>
      <c r="S29" s="23"/>
      <c r="T29" s="23"/>
      <c r="U29" s="23"/>
      <c r="V29" s="23">
        <v>2</v>
      </c>
      <c r="W29" s="23"/>
      <c r="X29" s="23">
        <v>2</v>
      </c>
      <c r="Y29" s="23">
        <v>2</v>
      </c>
      <c r="Z29" s="23"/>
      <c r="AA29" s="23"/>
      <c r="AB29" s="23"/>
      <c r="AC29" s="23">
        <v>2</v>
      </c>
      <c r="AD29" s="23"/>
      <c r="AE29" s="24"/>
      <c r="AF29" s="24"/>
      <c r="AG29" s="15">
        <f t="shared" ref="AG29:AG35" si="0">SUM(B29:AF29)</f>
        <v>24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25"/>
      <c r="AF30" s="25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10"/>
      <c r="C31" s="10"/>
      <c r="D31" s="10"/>
      <c r="E31" s="10"/>
      <c r="F31" s="10"/>
      <c r="G31" s="10"/>
      <c r="H31" s="10">
        <v>2</v>
      </c>
      <c r="I31" s="10">
        <v>2</v>
      </c>
      <c r="J31" s="10">
        <v>2</v>
      </c>
      <c r="K31" s="10">
        <v>2</v>
      </c>
      <c r="L31" s="10">
        <v>2</v>
      </c>
      <c r="M31" s="10"/>
      <c r="N31" s="10"/>
      <c r="O31" s="10">
        <v>2</v>
      </c>
      <c r="P31" s="10">
        <v>2</v>
      </c>
      <c r="Q31" s="10">
        <v>2</v>
      </c>
      <c r="R31" s="10">
        <v>2</v>
      </c>
      <c r="S31" s="10">
        <v>2</v>
      </c>
      <c r="T31" s="10"/>
      <c r="U31" s="10"/>
      <c r="V31" s="10">
        <v>2</v>
      </c>
      <c r="W31" s="10">
        <v>2</v>
      </c>
      <c r="X31" s="10">
        <v>2</v>
      </c>
      <c r="Y31" s="10">
        <v>2</v>
      </c>
      <c r="Z31" s="10">
        <v>2</v>
      </c>
      <c r="AA31" s="10"/>
      <c r="AB31" s="10"/>
      <c r="AC31" s="10">
        <v>2</v>
      </c>
      <c r="AD31" s="10">
        <v>2</v>
      </c>
      <c r="AE31" s="25">
        <v>2</v>
      </c>
      <c r="AF31" s="25"/>
      <c r="AG31" s="15">
        <f t="shared" si="0"/>
        <v>36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4</v>
      </c>
      <c r="I36" s="11">
        <f t="shared" si="1"/>
        <v>4</v>
      </c>
      <c r="J36" s="11">
        <f t="shared" si="1"/>
        <v>4</v>
      </c>
      <c r="K36" s="11">
        <f t="shared" si="1"/>
        <v>4</v>
      </c>
      <c r="L36" s="11">
        <f t="shared" si="1"/>
        <v>4</v>
      </c>
      <c r="M36" s="11">
        <f t="shared" si="1"/>
        <v>0</v>
      </c>
      <c r="N36" s="11">
        <f t="shared" si="1"/>
        <v>0</v>
      </c>
      <c r="O36" s="11">
        <f t="shared" si="1"/>
        <v>2</v>
      </c>
      <c r="P36" s="11">
        <f t="shared" si="1"/>
        <v>4</v>
      </c>
      <c r="Q36" s="11">
        <f t="shared" si="1"/>
        <v>4</v>
      </c>
      <c r="R36" s="11">
        <f t="shared" si="1"/>
        <v>4</v>
      </c>
      <c r="S36" s="11">
        <f t="shared" si="1"/>
        <v>2</v>
      </c>
      <c r="T36" s="11">
        <f t="shared" si="1"/>
        <v>0</v>
      </c>
      <c r="U36" s="11">
        <f t="shared" si="1"/>
        <v>0</v>
      </c>
      <c r="V36" s="11">
        <f t="shared" si="1"/>
        <v>4</v>
      </c>
      <c r="W36" s="11">
        <f t="shared" si="1"/>
        <v>2</v>
      </c>
      <c r="X36" s="11">
        <f t="shared" si="1"/>
        <v>4</v>
      </c>
      <c r="Y36" s="11">
        <f t="shared" si="1"/>
        <v>4</v>
      </c>
      <c r="Z36" s="11">
        <f t="shared" si="1"/>
        <v>2</v>
      </c>
      <c r="AA36" s="11">
        <f t="shared" si="1"/>
        <v>0</v>
      </c>
      <c r="AB36" s="11">
        <f t="shared" si="1"/>
        <v>0</v>
      </c>
      <c r="AC36" s="11">
        <f t="shared" si="1"/>
        <v>4</v>
      </c>
      <c r="AD36" s="11">
        <f t="shared" si="1"/>
        <v>2</v>
      </c>
      <c r="AE36" s="11">
        <f t="shared" si="1"/>
        <v>2</v>
      </c>
      <c r="AF36" s="11">
        <f t="shared" si="1"/>
        <v>0</v>
      </c>
      <c r="AG36" s="17">
        <f t="shared" si="1"/>
        <v>60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44106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AG56"/>
  <sheetViews>
    <sheetView view="pageBreakPreview" topLeftCell="A16" zoomScale="80" zoomScaleNormal="80" zoomScaleSheetLayoutView="80" zoomScalePageLayoutView="30" workbookViewId="0">
      <selection activeCell="H31" sqref="H31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32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49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44105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>
        <v>2</v>
      </c>
      <c r="H29" s="23">
        <v>1</v>
      </c>
      <c r="I29" s="23"/>
      <c r="J29" s="23">
        <v>1</v>
      </c>
      <c r="K29" s="23"/>
      <c r="L29" s="23"/>
      <c r="M29" s="23">
        <v>2</v>
      </c>
      <c r="N29" s="23">
        <v>1</v>
      </c>
      <c r="O29" s="23">
        <v>1</v>
      </c>
      <c r="P29" s="23"/>
      <c r="Q29" s="23"/>
      <c r="R29" s="23"/>
      <c r="S29" s="23"/>
      <c r="T29" s="23">
        <v>1</v>
      </c>
      <c r="U29" s="23"/>
      <c r="V29" s="23"/>
      <c r="W29" s="23">
        <v>1</v>
      </c>
      <c r="X29" s="23"/>
      <c r="Y29" s="23"/>
      <c r="Z29" s="23"/>
      <c r="AA29" s="23">
        <v>2</v>
      </c>
      <c r="AB29" s="23"/>
      <c r="AC29" s="23">
        <v>2</v>
      </c>
      <c r="AD29" s="23">
        <v>1</v>
      </c>
      <c r="AE29" s="23"/>
      <c r="AF29" s="24"/>
      <c r="AG29" s="15">
        <f t="shared" ref="AG29:AG35" si="0">SUM(B29:AF29)</f>
        <v>15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>
        <v>1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25"/>
      <c r="AG30" s="15">
        <f t="shared" si="0"/>
        <v>1</v>
      </c>
    </row>
    <row r="31" spans="1:33" s="3" customFormat="1" ht="15.75" customHeight="1" x14ac:dyDescent="0.25">
      <c r="A31" s="13" t="s">
        <v>17</v>
      </c>
      <c r="B31" s="10">
        <v>2</v>
      </c>
      <c r="C31" s="10">
        <v>2</v>
      </c>
      <c r="D31" s="23"/>
      <c r="E31" s="23"/>
      <c r="F31" s="10">
        <v>2</v>
      </c>
      <c r="G31" s="10">
        <v>2</v>
      </c>
      <c r="H31" s="10">
        <v>2</v>
      </c>
      <c r="I31" s="10">
        <v>2</v>
      </c>
      <c r="J31" s="10">
        <v>2</v>
      </c>
      <c r="K31" s="23"/>
      <c r="L31" s="23"/>
      <c r="M31" s="10">
        <v>2</v>
      </c>
      <c r="N31" s="10">
        <v>2</v>
      </c>
      <c r="O31" s="10">
        <v>2</v>
      </c>
      <c r="P31" s="10">
        <v>2</v>
      </c>
      <c r="Q31" s="10">
        <v>2</v>
      </c>
      <c r="R31" s="23"/>
      <c r="S31" s="23"/>
      <c r="T31" s="10">
        <v>2</v>
      </c>
      <c r="U31" s="10">
        <v>2</v>
      </c>
      <c r="V31" s="10">
        <v>2</v>
      </c>
      <c r="W31" s="10">
        <v>2</v>
      </c>
      <c r="X31" s="10">
        <v>2</v>
      </c>
      <c r="Y31" s="23"/>
      <c r="Z31" s="23"/>
      <c r="AA31" s="10">
        <v>2</v>
      </c>
      <c r="AB31" s="10">
        <v>2</v>
      </c>
      <c r="AC31" s="10">
        <v>1</v>
      </c>
      <c r="AD31" s="10">
        <v>2</v>
      </c>
      <c r="AE31" s="10">
        <v>1</v>
      </c>
      <c r="AF31" s="24"/>
      <c r="AG31" s="15">
        <f t="shared" si="0"/>
        <v>42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2</v>
      </c>
      <c r="C36" s="11">
        <f t="shared" si="1"/>
        <v>2</v>
      </c>
      <c r="D36" s="11">
        <f t="shared" si="1"/>
        <v>0</v>
      </c>
      <c r="E36" s="11">
        <f t="shared" si="1"/>
        <v>0</v>
      </c>
      <c r="F36" s="11">
        <f t="shared" si="1"/>
        <v>2</v>
      </c>
      <c r="G36" s="11">
        <f t="shared" si="1"/>
        <v>4</v>
      </c>
      <c r="H36" s="11">
        <f t="shared" si="1"/>
        <v>3</v>
      </c>
      <c r="I36" s="11">
        <f t="shared" si="1"/>
        <v>2</v>
      </c>
      <c r="J36" s="11">
        <f t="shared" si="1"/>
        <v>3</v>
      </c>
      <c r="K36" s="11">
        <f t="shared" si="1"/>
        <v>0</v>
      </c>
      <c r="L36" s="11">
        <f t="shared" si="1"/>
        <v>0</v>
      </c>
      <c r="M36" s="11">
        <f t="shared" si="1"/>
        <v>5</v>
      </c>
      <c r="N36" s="11">
        <f t="shared" si="1"/>
        <v>3</v>
      </c>
      <c r="O36" s="11">
        <f t="shared" si="1"/>
        <v>3</v>
      </c>
      <c r="P36" s="11">
        <f t="shared" si="1"/>
        <v>2</v>
      </c>
      <c r="Q36" s="11">
        <f t="shared" si="1"/>
        <v>2</v>
      </c>
      <c r="R36" s="11">
        <f t="shared" si="1"/>
        <v>0</v>
      </c>
      <c r="S36" s="11">
        <f t="shared" si="1"/>
        <v>0</v>
      </c>
      <c r="T36" s="11">
        <f t="shared" si="1"/>
        <v>3</v>
      </c>
      <c r="U36" s="11">
        <f t="shared" si="1"/>
        <v>2</v>
      </c>
      <c r="V36" s="11">
        <f t="shared" si="1"/>
        <v>2</v>
      </c>
      <c r="W36" s="11">
        <f t="shared" si="1"/>
        <v>3</v>
      </c>
      <c r="X36" s="11">
        <f t="shared" si="1"/>
        <v>2</v>
      </c>
      <c r="Y36" s="11">
        <f t="shared" si="1"/>
        <v>0</v>
      </c>
      <c r="Z36" s="11">
        <f t="shared" si="1"/>
        <v>0</v>
      </c>
      <c r="AA36" s="11">
        <f t="shared" si="1"/>
        <v>4</v>
      </c>
      <c r="AB36" s="11">
        <f t="shared" si="1"/>
        <v>2</v>
      </c>
      <c r="AC36" s="11">
        <f t="shared" si="1"/>
        <v>3</v>
      </c>
      <c r="AD36" s="11">
        <f t="shared" si="1"/>
        <v>3</v>
      </c>
      <c r="AE36" s="11">
        <f t="shared" si="1"/>
        <v>1</v>
      </c>
      <c r="AF36" s="11">
        <f t="shared" si="1"/>
        <v>0</v>
      </c>
      <c r="AG36" s="17">
        <f t="shared" si="1"/>
        <v>58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AG56"/>
  <sheetViews>
    <sheetView view="pageBreakPreview" topLeftCell="A16" zoomScale="90" zoomScaleNormal="80" zoomScaleSheetLayoutView="90" zoomScalePageLayoutView="30" workbookViewId="0">
      <selection activeCell="H31" sqref="H31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34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44136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>
        <v>2</v>
      </c>
      <c r="D29" s="23">
        <v>2</v>
      </c>
      <c r="E29" s="23">
        <v>2</v>
      </c>
      <c r="F29" s="23">
        <v>2</v>
      </c>
      <c r="G29" s="23">
        <v>2</v>
      </c>
      <c r="H29" s="23"/>
      <c r="I29" s="23"/>
      <c r="J29" s="23">
        <v>2</v>
      </c>
      <c r="K29" s="23">
        <v>2</v>
      </c>
      <c r="L29" s="23">
        <v>2</v>
      </c>
      <c r="M29" s="23">
        <v>2</v>
      </c>
      <c r="N29" s="23">
        <v>2</v>
      </c>
      <c r="O29" s="23"/>
      <c r="P29" s="23"/>
      <c r="Q29" s="23">
        <v>2</v>
      </c>
      <c r="R29" s="23">
        <v>2</v>
      </c>
      <c r="S29" s="23">
        <v>2</v>
      </c>
      <c r="T29" s="23">
        <v>2</v>
      </c>
      <c r="U29" s="24"/>
      <c r="V29" s="24"/>
      <c r="W29" s="23"/>
      <c r="X29" s="23">
        <v>2</v>
      </c>
      <c r="Y29" s="23"/>
      <c r="Z29" s="23"/>
      <c r="AA29" s="23"/>
      <c r="AB29" s="23"/>
      <c r="AC29" s="23"/>
      <c r="AD29" s="23"/>
      <c r="AE29" s="23"/>
      <c r="AF29" s="23"/>
      <c r="AG29" s="15">
        <f t="shared" ref="AG29:AG35" si="0">SUM(B29:AF29)</f>
        <v>30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25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10"/>
      <c r="C31" s="10">
        <v>2</v>
      </c>
      <c r="D31" s="10">
        <v>2</v>
      </c>
      <c r="E31" s="10">
        <v>2</v>
      </c>
      <c r="F31" s="10">
        <v>2</v>
      </c>
      <c r="G31" s="10">
        <v>2</v>
      </c>
      <c r="H31" s="10"/>
      <c r="I31" s="10"/>
      <c r="J31" s="10">
        <v>2</v>
      </c>
      <c r="K31" s="10">
        <v>2</v>
      </c>
      <c r="L31" s="10">
        <v>2</v>
      </c>
      <c r="M31" s="10">
        <v>2</v>
      </c>
      <c r="N31" s="10">
        <v>2</v>
      </c>
      <c r="O31" s="10"/>
      <c r="P31" s="10"/>
      <c r="Q31" s="10">
        <v>2</v>
      </c>
      <c r="R31" s="10">
        <v>2</v>
      </c>
      <c r="S31" s="10">
        <v>2</v>
      </c>
      <c r="T31" s="10">
        <v>2</v>
      </c>
      <c r="U31" s="25"/>
      <c r="V31" s="25"/>
      <c r="W31" s="10"/>
      <c r="X31" s="10">
        <v>2</v>
      </c>
      <c r="Y31" s="10">
        <v>2</v>
      </c>
      <c r="Z31" s="10">
        <v>2</v>
      </c>
      <c r="AA31" s="10">
        <v>2</v>
      </c>
      <c r="AB31" s="10"/>
      <c r="AC31" s="10"/>
      <c r="AD31" s="10">
        <v>2</v>
      </c>
      <c r="AE31" s="10">
        <v>2</v>
      </c>
      <c r="AF31" s="10"/>
      <c r="AG31" s="15">
        <f t="shared" si="0"/>
        <v>40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>
        <v>0</v>
      </c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4</v>
      </c>
      <c r="D36" s="11">
        <f t="shared" si="1"/>
        <v>4</v>
      </c>
      <c r="E36" s="11">
        <f t="shared" si="1"/>
        <v>4</v>
      </c>
      <c r="F36" s="11">
        <f t="shared" si="1"/>
        <v>4</v>
      </c>
      <c r="G36" s="11">
        <f t="shared" si="1"/>
        <v>4</v>
      </c>
      <c r="H36" s="11">
        <f t="shared" si="1"/>
        <v>0</v>
      </c>
      <c r="I36" s="11">
        <f t="shared" si="1"/>
        <v>0</v>
      </c>
      <c r="J36" s="11">
        <f t="shared" si="1"/>
        <v>4</v>
      </c>
      <c r="K36" s="11">
        <f t="shared" si="1"/>
        <v>4</v>
      </c>
      <c r="L36" s="11">
        <f t="shared" si="1"/>
        <v>4</v>
      </c>
      <c r="M36" s="11">
        <f t="shared" si="1"/>
        <v>4</v>
      </c>
      <c r="N36" s="11">
        <f t="shared" si="1"/>
        <v>4</v>
      </c>
      <c r="O36" s="11">
        <f t="shared" si="1"/>
        <v>0</v>
      </c>
      <c r="P36" s="11">
        <f t="shared" si="1"/>
        <v>0</v>
      </c>
      <c r="Q36" s="11">
        <f t="shared" si="1"/>
        <v>4</v>
      </c>
      <c r="R36" s="11">
        <f t="shared" si="1"/>
        <v>4</v>
      </c>
      <c r="S36" s="11">
        <f t="shared" si="1"/>
        <v>4</v>
      </c>
      <c r="T36" s="11">
        <f t="shared" si="1"/>
        <v>4</v>
      </c>
      <c r="U36" s="11">
        <f t="shared" si="1"/>
        <v>0</v>
      </c>
      <c r="V36" s="11">
        <f t="shared" si="1"/>
        <v>0</v>
      </c>
      <c r="W36" s="11">
        <f t="shared" si="1"/>
        <v>0</v>
      </c>
      <c r="X36" s="11">
        <f t="shared" si="1"/>
        <v>4</v>
      </c>
      <c r="Y36" s="11">
        <f t="shared" si="1"/>
        <v>2</v>
      </c>
      <c r="Z36" s="11">
        <f t="shared" si="1"/>
        <v>2</v>
      </c>
      <c r="AA36" s="11">
        <f t="shared" si="1"/>
        <v>2</v>
      </c>
      <c r="AB36" s="11">
        <f t="shared" si="1"/>
        <v>0</v>
      </c>
      <c r="AC36" s="11">
        <f t="shared" si="1"/>
        <v>0</v>
      </c>
      <c r="AD36" s="11">
        <f t="shared" si="1"/>
        <v>2</v>
      </c>
      <c r="AE36" s="11">
        <f t="shared" si="1"/>
        <v>2</v>
      </c>
      <c r="AF36" s="11">
        <f t="shared" si="1"/>
        <v>0</v>
      </c>
      <c r="AG36" s="17">
        <f t="shared" si="1"/>
        <v>70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44167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AG56"/>
  <sheetViews>
    <sheetView view="pageBreakPreview" topLeftCell="A11" zoomScale="70" zoomScaleNormal="80" zoomScaleSheetLayoutView="70" zoomScalePageLayoutView="30" workbookViewId="0">
      <selection activeCell="H31" sqref="H31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35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44166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>
        <v>1</v>
      </c>
      <c r="C29" s="23">
        <v>1</v>
      </c>
      <c r="D29" s="23">
        <v>1</v>
      </c>
      <c r="E29" s="23">
        <v>1</v>
      </c>
      <c r="F29" s="23"/>
      <c r="G29" s="23"/>
      <c r="H29" s="23">
        <v>1</v>
      </c>
      <c r="I29" s="23"/>
      <c r="J29" s="23">
        <v>1</v>
      </c>
      <c r="K29" s="23">
        <v>1</v>
      </c>
      <c r="L29" s="23">
        <v>1</v>
      </c>
      <c r="M29" s="23"/>
      <c r="N29" s="24"/>
      <c r="O29" s="24">
        <v>1</v>
      </c>
      <c r="P29" s="24">
        <v>1</v>
      </c>
      <c r="Q29" s="24">
        <v>1</v>
      </c>
      <c r="R29" s="24">
        <v>1</v>
      </c>
      <c r="S29" s="24">
        <v>1</v>
      </c>
      <c r="T29" s="24"/>
      <c r="U29" s="24"/>
      <c r="V29" s="24">
        <v>1</v>
      </c>
      <c r="W29" s="24">
        <v>1</v>
      </c>
      <c r="X29" s="24"/>
      <c r="Y29" s="24"/>
      <c r="Z29" s="23"/>
      <c r="AA29" s="23"/>
      <c r="AB29" s="23"/>
      <c r="AC29" s="23"/>
      <c r="AD29" s="24"/>
      <c r="AE29" s="24"/>
      <c r="AF29" s="23"/>
      <c r="AG29" s="15">
        <f t="shared" ref="AG29:AG35" si="0">SUM(B29:AF29)</f>
        <v>15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10"/>
      <c r="AA30" s="10"/>
      <c r="AB30" s="10"/>
      <c r="AC30" s="10"/>
      <c r="AD30" s="25"/>
      <c r="AE30" s="25"/>
      <c r="AF30" s="10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10">
        <v>2</v>
      </c>
      <c r="C31" s="10">
        <v>2</v>
      </c>
      <c r="D31" s="10">
        <v>2</v>
      </c>
      <c r="E31" s="10">
        <v>2</v>
      </c>
      <c r="F31" s="10"/>
      <c r="G31" s="10"/>
      <c r="H31" s="10">
        <v>2</v>
      </c>
      <c r="I31" s="10"/>
      <c r="J31" s="10">
        <v>2</v>
      </c>
      <c r="K31" s="10">
        <v>2</v>
      </c>
      <c r="L31" s="10">
        <v>2</v>
      </c>
      <c r="M31" s="10"/>
      <c r="N31" s="10"/>
      <c r="O31" s="25">
        <v>2</v>
      </c>
      <c r="P31" s="25">
        <v>2</v>
      </c>
      <c r="Q31" s="25">
        <v>2</v>
      </c>
      <c r="R31" s="25">
        <v>2</v>
      </c>
      <c r="S31" s="25">
        <v>2</v>
      </c>
      <c r="T31" s="25"/>
      <c r="U31" s="25"/>
      <c r="V31" s="25">
        <v>2</v>
      </c>
      <c r="W31" s="25">
        <v>2</v>
      </c>
      <c r="X31" s="25"/>
      <c r="Y31" s="25"/>
      <c r="Z31" s="10"/>
      <c r="AA31" s="10"/>
      <c r="AB31" s="10"/>
      <c r="AC31" s="10"/>
      <c r="AD31" s="25"/>
      <c r="AE31" s="25"/>
      <c r="AF31" s="10"/>
      <c r="AG31" s="15">
        <f t="shared" si="0"/>
        <v>30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 t="s">
        <v>8</v>
      </c>
      <c r="AC33" s="24" t="s">
        <v>8</v>
      </c>
      <c r="AD33" s="24" t="s">
        <v>8</v>
      </c>
      <c r="AE33" s="24" t="s">
        <v>8</v>
      </c>
      <c r="AF33" s="24" t="s">
        <v>8</v>
      </c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3</v>
      </c>
      <c r="C36" s="11">
        <f t="shared" si="1"/>
        <v>3</v>
      </c>
      <c r="D36" s="11">
        <f t="shared" si="1"/>
        <v>3</v>
      </c>
      <c r="E36" s="11">
        <f t="shared" si="1"/>
        <v>3</v>
      </c>
      <c r="F36" s="11">
        <f t="shared" si="1"/>
        <v>0</v>
      </c>
      <c r="G36" s="11">
        <f t="shared" si="1"/>
        <v>0</v>
      </c>
      <c r="H36" s="11">
        <f t="shared" si="1"/>
        <v>3</v>
      </c>
      <c r="I36" s="11">
        <f t="shared" si="1"/>
        <v>0</v>
      </c>
      <c r="J36" s="11">
        <f t="shared" si="1"/>
        <v>3</v>
      </c>
      <c r="K36" s="11">
        <f t="shared" si="1"/>
        <v>3</v>
      </c>
      <c r="L36" s="11">
        <f t="shared" si="1"/>
        <v>3</v>
      </c>
      <c r="M36" s="11">
        <f t="shared" si="1"/>
        <v>0</v>
      </c>
      <c r="N36" s="11">
        <f t="shared" si="1"/>
        <v>0</v>
      </c>
      <c r="O36" s="11">
        <f t="shared" si="1"/>
        <v>3</v>
      </c>
      <c r="P36" s="11">
        <f t="shared" si="1"/>
        <v>3</v>
      </c>
      <c r="Q36" s="11">
        <f t="shared" si="1"/>
        <v>3</v>
      </c>
      <c r="R36" s="11">
        <f t="shared" si="1"/>
        <v>3</v>
      </c>
      <c r="S36" s="11">
        <f t="shared" si="1"/>
        <v>3</v>
      </c>
      <c r="T36" s="11">
        <f t="shared" si="1"/>
        <v>0</v>
      </c>
      <c r="U36" s="11">
        <f t="shared" si="1"/>
        <v>0</v>
      </c>
      <c r="V36" s="11">
        <f t="shared" si="1"/>
        <v>3</v>
      </c>
      <c r="W36" s="11">
        <f t="shared" si="1"/>
        <v>3</v>
      </c>
      <c r="X36" s="11">
        <f t="shared" si="1"/>
        <v>0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/>
      <c r="AG36" s="17">
        <f t="shared" si="1"/>
        <v>45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44204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O44"/>
  <sheetViews>
    <sheetView showGridLines="0" tabSelected="1" zoomScaleNormal="100" zoomScaleSheetLayoutView="76" zoomScalePageLayoutView="30" workbookViewId="0">
      <selection activeCell="B37" sqref="B37"/>
    </sheetView>
  </sheetViews>
  <sheetFormatPr defaultColWidth="11.42578125" defaultRowHeight="12.75" x14ac:dyDescent="0.2"/>
  <cols>
    <col min="1" max="1" width="4.7109375" style="1" customWidth="1"/>
    <col min="2" max="2" width="75.28515625" style="1" customWidth="1"/>
    <col min="3" max="33" width="4.7109375" style="1" customWidth="1"/>
    <col min="34" max="34" width="6.85546875" style="1" bestFit="1" customWidth="1"/>
    <col min="35" max="35" width="3.140625" style="1" customWidth="1"/>
    <col min="36" max="36" width="6.42578125" style="1" customWidth="1"/>
    <col min="37" max="16384" width="11.42578125" style="1"/>
  </cols>
  <sheetData>
    <row r="1" spans="1:35" s="36" customFormat="1" ht="15" x14ac:dyDescent="0.25">
      <c r="A1" s="106" t="s">
        <v>50</v>
      </c>
      <c r="B1" s="106"/>
    </row>
    <row r="2" spans="1:35" s="36" customFormat="1" x14ac:dyDescent="0.2"/>
    <row r="3" spans="1:35" s="36" customFormat="1" x14ac:dyDescent="0.2">
      <c r="J3" s="37"/>
    </row>
    <row r="4" spans="1:35" s="36" customFormat="1" ht="81.95" customHeight="1" thickBot="1" x14ac:dyDescent="0.25"/>
    <row r="5" spans="1:35" ht="14.1" customHeight="1" x14ac:dyDescent="0.2">
      <c r="B5" s="138" t="s">
        <v>51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22" t="s">
        <v>52</v>
      </c>
      <c r="Q5" s="123"/>
      <c r="R5" s="123"/>
      <c r="S5" s="124"/>
      <c r="T5" s="145" t="s">
        <v>107</v>
      </c>
      <c r="U5" s="145"/>
      <c r="V5" s="145"/>
      <c r="W5" s="145"/>
      <c r="X5" s="145"/>
      <c r="Y5" s="145"/>
      <c r="Z5" s="122" t="s">
        <v>53</v>
      </c>
      <c r="AA5" s="123"/>
      <c r="AB5" s="123"/>
      <c r="AC5" s="124"/>
      <c r="AD5" s="132">
        <v>2023</v>
      </c>
      <c r="AE5" s="133"/>
      <c r="AF5" s="133"/>
      <c r="AG5" s="133"/>
      <c r="AH5" s="134"/>
      <c r="AI5" s="36"/>
    </row>
    <row r="6" spans="1:35" ht="15" customHeight="1" thickBot="1" x14ac:dyDescent="0.25"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25"/>
      <c r="Q6" s="126"/>
      <c r="R6" s="126"/>
      <c r="S6" s="127"/>
      <c r="T6" s="146"/>
      <c r="U6" s="146"/>
      <c r="V6" s="146"/>
      <c r="W6" s="146"/>
      <c r="X6" s="146"/>
      <c r="Y6" s="146"/>
      <c r="Z6" s="125"/>
      <c r="AA6" s="126"/>
      <c r="AB6" s="126"/>
      <c r="AC6" s="127"/>
      <c r="AD6" s="135"/>
      <c r="AE6" s="136"/>
      <c r="AF6" s="136"/>
      <c r="AG6" s="136"/>
      <c r="AH6" s="137"/>
      <c r="AI6" s="36"/>
    </row>
    <row r="7" spans="1:35" s="36" customFormat="1" x14ac:dyDescent="0.2"/>
    <row r="8" spans="1:35" s="36" customFormat="1" x14ac:dyDescent="0.2"/>
    <row r="9" spans="1:35" s="3" customFormat="1" ht="18" customHeight="1" x14ac:dyDescent="0.25">
      <c r="B9" s="30" t="s">
        <v>54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34"/>
    </row>
    <row r="10" spans="1:35" s="3" customFormat="1" ht="18.95" customHeight="1" x14ac:dyDescent="0.25">
      <c r="B10" s="30" t="s">
        <v>55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34"/>
    </row>
    <row r="11" spans="1:35" s="3" customFormat="1" ht="18.95" customHeight="1" x14ac:dyDescent="0.25">
      <c r="B11" s="30" t="s">
        <v>56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34"/>
    </row>
    <row r="12" spans="1:35" s="3" customFormat="1" ht="21" customHeight="1" x14ac:dyDescent="0.25">
      <c r="B12" s="39" t="s">
        <v>57</v>
      </c>
      <c r="C12" s="148" t="s">
        <v>58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34"/>
    </row>
    <row r="13" spans="1:35" s="3" customFormat="1" ht="18" customHeight="1" x14ac:dyDescent="0.25">
      <c r="B13" s="115" t="s">
        <v>59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34"/>
    </row>
    <row r="14" spans="1:35" s="3" customFormat="1" ht="18" customHeight="1" x14ac:dyDescent="0.25">
      <c r="B14" s="30" t="s">
        <v>60</v>
      </c>
      <c r="C14" s="142"/>
      <c r="D14" s="143"/>
      <c r="E14" s="143"/>
      <c r="F14" s="143"/>
      <c r="G14" s="143"/>
      <c r="H14" s="143"/>
      <c r="I14" s="143"/>
      <c r="J14" s="143"/>
      <c r="K14" s="144"/>
      <c r="L14" s="129" t="s">
        <v>61</v>
      </c>
      <c r="M14" s="130"/>
      <c r="N14" s="130"/>
      <c r="O14" s="130"/>
      <c r="P14" s="130"/>
      <c r="Q14" s="130"/>
      <c r="R14" s="130"/>
      <c r="S14" s="130"/>
      <c r="T14" s="130"/>
      <c r="U14" s="130"/>
      <c r="V14" s="131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34"/>
    </row>
    <row r="15" spans="1:35" s="3" customFormat="1" ht="18" customHeight="1" x14ac:dyDescent="0.25">
      <c r="B15" s="30" t="s">
        <v>62</v>
      </c>
      <c r="C15" s="142"/>
      <c r="D15" s="143"/>
      <c r="E15" s="143"/>
      <c r="F15" s="143"/>
      <c r="G15" s="143"/>
      <c r="H15" s="143"/>
      <c r="I15" s="143"/>
      <c r="J15" s="143"/>
      <c r="K15" s="144"/>
      <c r="L15" s="129" t="s">
        <v>63</v>
      </c>
      <c r="M15" s="130"/>
      <c r="N15" s="130"/>
      <c r="O15" s="130"/>
      <c r="P15" s="130"/>
      <c r="Q15" s="130"/>
      <c r="R15" s="130"/>
      <c r="S15" s="130"/>
      <c r="T15" s="130"/>
      <c r="U15" s="130"/>
      <c r="V15" s="131"/>
      <c r="W15" s="117">
        <f>AH28</f>
        <v>125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34"/>
    </row>
    <row r="16" spans="1:35" s="34" customFormat="1" ht="15.95" customHeight="1" x14ac:dyDescent="0.25">
      <c r="B16" s="35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2:41" s="4" customFormat="1" ht="18" customHeight="1" x14ac:dyDescent="0.2">
      <c r="B17" s="29" t="s">
        <v>64</v>
      </c>
      <c r="C17" s="110">
        <v>1</v>
      </c>
      <c r="D17" s="110">
        <v>2</v>
      </c>
      <c r="E17" s="110">
        <v>3</v>
      </c>
      <c r="F17" s="110">
        <v>4</v>
      </c>
      <c r="G17" s="110">
        <v>5</v>
      </c>
      <c r="H17" s="110">
        <v>6</v>
      </c>
      <c r="I17" s="110">
        <v>7</v>
      </c>
      <c r="J17" s="120">
        <v>8</v>
      </c>
      <c r="K17" s="120">
        <v>9</v>
      </c>
      <c r="L17" s="110">
        <v>10</v>
      </c>
      <c r="M17" s="110">
        <v>11</v>
      </c>
      <c r="N17" s="110">
        <v>12</v>
      </c>
      <c r="O17" s="110">
        <v>13</v>
      </c>
      <c r="P17" s="110">
        <v>14</v>
      </c>
      <c r="Q17" s="120">
        <v>15</v>
      </c>
      <c r="R17" s="120">
        <v>16</v>
      </c>
      <c r="S17" s="110">
        <v>17</v>
      </c>
      <c r="T17" s="110">
        <v>18</v>
      </c>
      <c r="U17" s="110">
        <v>19</v>
      </c>
      <c r="V17" s="110">
        <v>20</v>
      </c>
      <c r="W17" s="110">
        <v>21</v>
      </c>
      <c r="X17" s="120">
        <v>22</v>
      </c>
      <c r="Y17" s="120">
        <v>23</v>
      </c>
      <c r="Z17" s="110">
        <v>24</v>
      </c>
      <c r="AA17" s="110">
        <v>25</v>
      </c>
      <c r="AB17" s="110">
        <v>26</v>
      </c>
      <c r="AC17" s="110">
        <v>27</v>
      </c>
      <c r="AD17" s="110">
        <v>28</v>
      </c>
      <c r="AE17" s="120">
        <v>29</v>
      </c>
      <c r="AF17" s="120">
        <v>30</v>
      </c>
      <c r="AG17" s="110">
        <v>31</v>
      </c>
      <c r="AH17" s="116" t="s">
        <v>65</v>
      </c>
    </row>
    <row r="18" spans="2:41" s="4" customFormat="1" ht="18" customHeight="1" x14ac:dyDescent="0.2">
      <c r="B18" s="38" t="s">
        <v>66</v>
      </c>
      <c r="C18" s="111"/>
      <c r="D18" s="111"/>
      <c r="E18" s="111"/>
      <c r="F18" s="111"/>
      <c r="G18" s="111"/>
      <c r="H18" s="111"/>
      <c r="I18" s="111"/>
      <c r="J18" s="121"/>
      <c r="K18" s="121"/>
      <c r="L18" s="111"/>
      <c r="M18" s="111"/>
      <c r="N18" s="111"/>
      <c r="O18" s="111"/>
      <c r="P18" s="111"/>
      <c r="Q18" s="121"/>
      <c r="R18" s="121"/>
      <c r="S18" s="111"/>
      <c r="T18" s="111"/>
      <c r="U18" s="111"/>
      <c r="V18" s="111"/>
      <c r="W18" s="111"/>
      <c r="X18" s="121"/>
      <c r="Y18" s="121"/>
      <c r="Z18" s="111"/>
      <c r="AA18" s="111"/>
      <c r="AB18" s="111"/>
      <c r="AC18" s="111"/>
      <c r="AD18" s="111"/>
      <c r="AE18" s="121"/>
      <c r="AF18" s="121"/>
      <c r="AG18" s="111"/>
      <c r="AH18" s="86"/>
    </row>
    <row r="19" spans="2:41" s="3" customFormat="1" ht="15.75" customHeight="1" x14ac:dyDescent="0.25">
      <c r="B19" s="12" t="s">
        <v>67</v>
      </c>
      <c r="C19" s="23">
        <v>6</v>
      </c>
      <c r="D19" s="23">
        <v>6</v>
      </c>
      <c r="E19" s="23">
        <v>6</v>
      </c>
      <c r="F19" s="23">
        <v>6</v>
      </c>
      <c r="G19" s="23">
        <v>6</v>
      </c>
      <c r="H19" s="23">
        <v>6</v>
      </c>
      <c r="I19" s="23">
        <v>6</v>
      </c>
      <c r="J19" s="80"/>
      <c r="K19" s="80"/>
      <c r="L19" s="23">
        <v>6</v>
      </c>
      <c r="M19" s="23">
        <v>6</v>
      </c>
      <c r="N19" s="23">
        <v>6</v>
      </c>
      <c r="O19" s="23">
        <v>5</v>
      </c>
      <c r="P19" s="23">
        <v>5</v>
      </c>
      <c r="Q19" s="80"/>
      <c r="R19" s="80"/>
      <c r="S19" s="23">
        <v>5</v>
      </c>
      <c r="T19" s="23">
        <v>5</v>
      </c>
      <c r="U19" s="23">
        <v>5</v>
      </c>
      <c r="V19" s="23">
        <v>5</v>
      </c>
      <c r="W19" s="23">
        <v>5</v>
      </c>
      <c r="X19" s="80"/>
      <c r="Y19" s="80"/>
      <c r="Z19" s="23">
        <v>5</v>
      </c>
      <c r="AA19" s="23">
        <v>5</v>
      </c>
      <c r="AB19" s="23">
        <v>5</v>
      </c>
      <c r="AC19" s="23">
        <v>5</v>
      </c>
      <c r="AD19" s="23">
        <v>5</v>
      </c>
      <c r="AE19" s="23"/>
      <c r="AF19" s="23"/>
      <c r="AG19" s="24">
        <v>5</v>
      </c>
      <c r="AH19" s="15">
        <f t="shared" ref="AH19:AH27" si="0">SUM(C19:AG19)</f>
        <v>125</v>
      </c>
      <c r="AI19" s="34"/>
    </row>
    <row r="20" spans="2:41" s="3" customFormat="1" ht="9" customHeight="1" x14ac:dyDescent="0.25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9"/>
      <c r="AI20" s="34"/>
    </row>
    <row r="21" spans="2:41" s="3" customFormat="1" ht="15.75" customHeight="1" x14ac:dyDescent="0.25">
      <c r="B21" s="61"/>
      <c r="C21" s="23"/>
      <c r="D21" s="23"/>
      <c r="E21" s="23"/>
      <c r="F21" s="23"/>
      <c r="G21" s="23"/>
      <c r="H21" s="23"/>
      <c r="I21" s="23"/>
      <c r="J21" s="80"/>
      <c r="K21" s="80"/>
      <c r="L21" s="23"/>
      <c r="M21" s="23"/>
      <c r="N21" s="23"/>
      <c r="O21" s="23"/>
      <c r="P21" s="23"/>
      <c r="Q21" s="80"/>
      <c r="R21" s="80"/>
      <c r="S21" s="23"/>
      <c r="T21" s="23"/>
      <c r="U21" s="23"/>
      <c r="V21" s="23"/>
      <c r="W21" s="23"/>
      <c r="X21" s="80"/>
      <c r="Y21" s="80"/>
      <c r="Z21" s="23"/>
      <c r="AA21" s="23"/>
      <c r="AB21" s="23"/>
      <c r="AC21" s="23"/>
      <c r="AD21" s="23"/>
      <c r="AE21" s="80"/>
      <c r="AF21" s="80"/>
      <c r="AG21" s="24"/>
      <c r="AH21" s="15">
        <f t="shared" si="0"/>
        <v>0</v>
      </c>
      <c r="AI21" s="34"/>
    </row>
    <row r="22" spans="2:41" s="3" customFormat="1" ht="15.75" x14ac:dyDescent="0.25">
      <c r="B22" s="13"/>
      <c r="C22" s="10"/>
      <c r="D22" s="10"/>
      <c r="E22" s="10"/>
      <c r="F22" s="10"/>
      <c r="G22" s="10"/>
      <c r="H22" s="10"/>
      <c r="I22" s="10"/>
      <c r="J22" s="81"/>
      <c r="K22" s="81"/>
      <c r="L22" s="10"/>
      <c r="M22" s="10"/>
      <c r="N22" s="10"/>
      <c r="O22" s="10"/>
      <c r="P22" s="10"/>
      <c r="Q22" s="81"/>
      <c r="R22" s="81"/>
      <c r="S22" s="10"/>
      <c r="T22" s="10"/>
      <c r="U22" s="10"/>
      <c r="V22" s="10"/>
      <c r="W22" s="10"/>
      <c r="X22" s="81"/>
      <c r="Y22" s="81"/>
      <c r="Z22" s="10"/>
      <c r="AA22" s="10"/>
      <c r="AB22" s="10"/>
      <c r="AC22" s="10"/>
      <c r="AD22" s="10"/>
      <c r="AE22" s="81"/>
      <c r="AF22" s="81"/>
      <c r="AG22" s="25"/>
      <c r="AH22" s="15">
        <f t="shared" si="0"/>
        <v>0</v>
      </c>
      <c r="AI22" s="34"/>
      <c r="AK22" s="105" t="s">
        <v>65</v>
      </c>
      <c r="AL22" s="105"/>
      <c r="AM22" s="105"/>
      <c r="AN22" s="103">
        <f>I30+R30+Z30+AG30</f>
        <v>125</v>
      </c>
      <c r="AO22" s="104"/>
    </row>
    <row r="23" spans="2:41" s="3" customFormat="1" ht="15.75" x14ac:dyDescent="0.25">
      <c r="B23" s="16"/>
      <c r="C23" s="23"/>
      <c r="D23" s="23"/>
      <c r="E23" s="23"/>
      <c r="F23" s="23"/>
      <c r="G23" s="23"/>
      <c r="H23" s="23"/>
      <c r="I23" s="23"/>
      <c r="J23" s="80"/>
      <c r="K23" s="80"/>
      <c r="L23" s="23"/>
      <c r="M23" s="23"/>
      <c r="N23" s="23"/>
      <c r="O23" s="23"/>
      <c r="P23" s="24"/>
      <c r="Q23" s="80"/>
      <c r="R23" s="80"/>
      <c r="S23" s="24"/>
      <c r="T23" s="24"/>
      <c r="U23" s="24"/>
      <c r="V23" s="24"/>
      <c r="W23" s="24"/>
      <c r="X23" s="80"/>
      <c r="Y23" s="80"/>
      <c r="Z23" s="24"/>
      <c r="AA23" s="24"/>
      <c r="AB23" s="24"/>
      <c r="AC23" s="24"/>
      <c r="AD23" s="24"/>
      <c r="AE23" s="80"/>
      <c r="AF23" s="80"/>
      <c r="AG23" s="24"/>
      <c r="AH23" s="15">
        <f t="shared" si="0"/>
        <v>0</v>
      </c>
      <c r="AI23" s="34"/>
    </row>
    <row r="24" spans="2:41" s="3" customFormat="1" ht="15.75" x14ac:dyDescent="0.25">
      <c r="B24" s="62"/>
      <c r="C24" s="23"/>
      <c r="D24" s="23"/>
      <c r="E24" s="23"/>
      <c r="F24" s="23"/>
      <c r="G24" s="23"/>
      <c r="H24" s="23"/>
      <c r="I24" s="23"/>
      <c r="J24" s="80"/>
      <c r="K24" s="80"/>
      <c r="L24" s="23"/>
      <c r="M24" s="23"/>
      <c r="N24" s="23"/>
      <c r="O24" s="24"/>
      <c r="P24" s="24"/>
      <c r="Q24" s="80"/>
      <c r="R24" s="80"/>
      <c r="S24" s="24"/>
      <c r="T24" s="24"/>
      <c r="U24" s="24"/>
      <c r="V24" s="24"/>
      <c r="W24" s="24"/>
      <c r="X24" s="80"/>
      <c r="Y24" s="80"/>
      <c r="Z24" s="24"/>
      <c r="AA24" s="24"/>
      <c r="AB24" s="24"/>
      <c r="AC24" s="24"/>
      <c r="AD24" s="24"/>
      <c r="AE24" s="80"/>
      <c r="AF24" s="80"/>
      <c r="AG24" s="24"/>
      <c r="AH24" s="15">
        <f t="shared" si="0"/>
        <v>0</v>
      </c>
      <c r="AI24" s="34"/>
    </row>
    <row r="25" spans="2:41" s="3" customFormat="1" ht="15.75" x14ac:dyDescent="0.25">
      <c r="B25" s="63"/>
      <c r="C25" s="23"/>
      <c r="D25" s="23"/>
      <c r="E25" s="23"/>
      <c r="F25" s="23"/>
      <c r="G25" s="23"/>
      <c r="H25" s="23"/>
      <c r="I25" s="23"/>
      <c r="J25" s="80"/>
      <c r="K25" s="80"/>
      <c r="L25" s="23"/>
      <c r="M25" s="23"/>
      <c r="N25" s="23"/>
      <c r="O25" s="24"/>
      <c r="P25" s="24"/>
      <c r="Q25" s="80"/>
      <c r="R25" s="80"/>
      <c r="S25" s="24"/>
      <c r="T25" s="24"/>
      <c r="U25" s="24"/>
      <c r="V25" s="24"/>
      <c r="W25" s="24"/>
      <c r="X25" s="80"/>
      <c r="Y25" s="80"/>
      <c r="Z25" s="24"/>
      <c r="AA25" s="24"/>
      <c r="AB25" s="24"/>
      <c r="AC25" s="24"/>
      <c r="AD25" s="24"/>
      <c r="AE25" s="80"/>
      <c r="AF25" s="80"/>
      <c r="AG25" s="24"/>
      <c r="AH25" s="15">
        <f t="shared" si="0"/>
        <v>0</v>
      </c>
      <c r="AI25" s="34"/>
    </row>
    <row r="26" spans="2:41" s="3" customFormat="1" ht="15.75" x14ac:dyDescent="0.25">
      <c r="B26" s="64"/>
      <c r="C26" s="23"/>
      <c r="D26" s="23"/>
      <c r="E26" s="23"/>
      <c r="F26" s="23"/>
      <c r="G26" s="23"/>
      <c r="H26" s="23"/>
      <c r="I26" s="23"/>
      <c r="J26" s="80"/>
      <c r="K26" s="80"/>
      <c r="L26" s="23"/>
      <c r="M26" s="23"/>
      <c r="N26" s="23"/>
      <c r="O26" s="24"/>
      <c r="P26" s="24"/>
      <c r="Q26" s="80"/>
      <c r="R26" s="80"/>
      <c r="S26" s="24"/>
      <c r="T26" s="24"/>
      <c r="U26" s="24"/>
      <c r="V26" s="24"/>
      <c r="W26" s="24"/>
      <c r="X26" s="80"/>
      <c r="Y26" s="80"/>
      <c r="Z26" s="24"/>
      <c r="AA26" s="24"/>
      <c r="AB26" s="24"/>
      <c r="AC26" s="24"/>
      <c r="AD26" s="24"/>
      <c r="AE26" s="80"/>
      <c r="AF26" s="80"/>
      <c r="AG26" s="24"/>
      <c r="AH26" s="15">
        <f t="shared" si="0"/>
        <v>0</v>
      </c>
      <c r="AI26" s="34"/>
    </row>
    <row r="27" spans="2:41" s="3" customFormat="1" ht="15.75" x14ac:dyDescent="0.25">
      <c r="B27" s="16" t="s">
        <v>68</v>
      </c>
      <c r="C27" s="23"/>
      <c r="D27" s="23"/>
      <c r="E27" s="23"/>
      <c r="F27" s="23"/>
      <c r="G27" s="23"/>
      <c r="H27" s="23"/>
      <c r="I27" s="23"/>
      <c r="J27" s="80"/>
      <c r="K27" s="80"/>
      <c r="L27" s="23"/>
      <c r="M27" s="23"/>
      <c r="N27" s="23"/>
      <c r="O27" s="24"/>
      <c r="P27" s="24"/>
      <c r="Q27" s="80"/>
      <c r="R27" s="80"/>
      <c r="S27" s="24"/>
      <c r="T27" s="24"/>
      <c r="U27" s="24"/>
      <c r="V27" s="24"/>
      <c r="W27" s="24"/>
      <c r="X27" s="80"/>
      <c r="Y27" s="80"/>
      <c r="Z27" s="24"/>
      <c r="AA27" s="24"/>
      <c r="AB27" s="24"/>
      <c r="AC27" s="24"/>
      <c r="AD27" s="24"/>
      <c r="AE27" s="80"/>
      <c r="AF27" s="80"/>
      <c r="AG27" s="24"/>
      <c r="AH27" s="15">
        <f t="shared" si="0"/>
        <v>0</v>
      </c>
      <c r="AI27" s="34"/>
    </row>
    <row r="28" spans="2:41" s="3" customFormat="1" ht="16.5" thickBot="1" x14ac:dyDescent="0.3">
      <c r="B28" s="14" t="s">
        <v>22</v>
      </c>
      <c r="C28" s="11">
        <f t="shared" ref="C28:AH28" si="1">SUM(C19:C27)</f>
        <v>6</v>
      </c>
      <c r="D28" s="11">
        <f t="shared" si="1"/>
        <v>6</v>
      </c>
      <c r="E28" s="11">
        <f t="shared" si="1"/>
        <v>6</v>
      </c>
      <c r="F28" s="11">
        <f t="shared" si="1"/>
        <v>6</v>
      </c>
      <c r="G28" s="11">
        <f t="shared" si="1"/>
        <v>6</v>
      </c>
      <c r="H28" s="11">
        <f t="shared" si="1"/>
        <v>6</v>
      </c>
      <c r="I28" s="11">
        <f t="shared" si="1"/>
        <v>6</v>
      </c>
      <c r="J28" s="11">
        <f t="shared" si="1"/>
        <v>0</v>
      </c>
      <c r="K28" s="11">
        <f t="shared" si="1"/>
        <v>0</v>
      </c>
      <c r="L28" s="11">
        <f t="shared" si="1"/>
        <v>6</v>
      </c>
      <c r="M28" s="11">
        <f t="shared" si="1"/>
        <v>6</v>
      </c>
      <c r="N28" s="11">
        <f t="shared" si="1"/>
        <v>6</v>
      </c>
      <c r="O28" s="11">
        <f t="shared" si="1"/>
        <v>5</v>
      </c>
      <c r="P28" s="11">
        <f t="shared" si="1"/>
        <v>5</v>
      </c>
      <c r="Q28" s="11">
        <f t="shared" si="1"/>
        <v>0</v>
      </c>
      <c r="R28" s="11">
        <f t="shared" si="1"/>
        <v>0</v>
      </c>
      <c r="S28" s="11">
        <f t="shared" si="1"/>
        <v>5</v>
      </c>
      <c r="T28" s="11">
        <f t="shared" si="1"/>
        <v>5</v>
      </c>
      <c r="U28" s="11">
        <f t="shared" si="1"/>
        <v>5</v>
      </c>
      <c r="V28" s="11">
        <f t="shared" si="1"/>
        <v>5</v>
      </c>
      <c r="W28" s="11">
        <f t="shared" si="1"/>
        <v>5</v>
      </c>
      <c r="X28" s="11">
        <f t="shared" si="1"/>
        <v>0</v>
      </c>
      <c r="Y28" s="11">
        <f t="shared" si="1"/>
        <v>0</v>
      </c>
      <c r="Z28" s="11">
        <f t="shared" si="1"/>
        <v>5</v>
      </c>
      <c r="AA28" s="11">
        <f t="shared" si="1"/>
        <v>5</v>
      </c>
      <c r="AB28" s="11">
        <f t="shared" si="1"/>
        <v>5</v>
      </c>
      <c r="AC28" s="11">
        <f t="shared" si="1"/>
        <v>5</v>
      </c>
      <c r="AD28" s="11">
        <f t="shared" si="1"/>
        <v>5</v>
      </c>
      <c r="AE28" s="11">
        <f t="shared" si="1"/>
        <v>0</v>
      </c>
      <c r="AF28" s="11">
        <f t="shared" si="1"/>
        <v>0</v>
      </c>
      <c r="AG28" s="11">
        <f t="shared" si="1"/>
        <v>5</v>
      </c>
      <c r="AH28" s="17">
        <f t="shared" si="1"/>
        <v>125</v>
      </c>
      <c r="AI28" s="34"/>
    </row>
    <row r="29" spans="2:41" s="3" customFormat="1" ht="8.1" customHeight="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4"/>
    </row>
    <row r="30" spans="2:41" s="3" customFormat="1" ht="15.95" customHeight="1" x14ac:dyDescent="0.25">
      <c r="B30" s="31" t="s">
        <v>69</v>
      </c>
      <c r="C30" s="105" t="s">
        <v>70</v>
      </c>
      <c r="D30" s="105"/>
      <c r="E30" s="105"/>
      <c r="F30" s="105"/>
      <c r="G30" s="105"/>
      <c r="H30" s="31"/>
      <c r="I30" s="112">
        <v>125</v>
      </c>
      <c r="J30" s="112"/>
      <c r="K30" s="112"/>
      <c r="L30" s="72"/>
      <c r="M30" s="113" t="s">
        <v>71</v>
      </c>
      <c r="N30" s="113"/>
      <c r="O30" s="113"/>
      <c r="P30" s="113"/>
      <c r="Q30" s="72"/>
      <c r="R30" s="112"/>
      <c r="S30" s="112"/>
      <c r="T30" s="112"/>
      <c r="U30" s="113" t="s">
        <v>7</v>
      </c>
      <c r="V30" s="113"/>
      <c r="W30" s="113"/>
      <c r="X30" s="113"/>
      <c r="Y30" s="114"/>
      <c r="Z30" s="112"/>
      <c r="AA30" s="112"/>
      <c r="AB30" s="112"/>
      <c r="AC30" s="72"/>
      <c r="AD30" s="113" t="s">
        <v>72</v>
      </c>
      <c r="AE30" s="113"/>
      <c r="AF30" s="114"/>
      <c r="AG30" s="112"/>
      <c r="AH30" s="112"/>
      <c r="AI30" s="34"/>
    </row>
    <row r="31" spans="2:41" s="3" customFormat="1" ht="5.0999999999999996" customHeight="1" x14ac:dyDescent="0.25">
      <c r="B31" s="31"/>
      <c r="C31" s="65"/>
      <c r="D31" s="65"/>
      <c r="E31" s="65"/>
      <c r="F31" s="65"/>
      <c r="G31" s="65"/>
      <c r="H31" s="31"/>
      <c r="I31" s="65"/>
      <c r="J31" s="65"/>
      <c r="K31" s="65"/>
      <c r="L31" s="31"/>
      <c r="M31" s="65"/>
      <c r="N31" s="65"/>
      <c r="O31" s="65"/>
      <c r="P31" s="65"/>
      <c r="Q31" s="31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31"/>
      <c r="AD31" s="65"/>
      <c r="AE31" s="65"/>
      <c r="AF31" s="65"/>
      <c r="AG31" s="65"/>
      <c r="AH31" s="65"/>
      <c r="AI31" s="34"/>
    </row>
    <row r="32" spans="2:41" s="3" customFormat="1" ht="15.95" customHeight="1" x14ac:dyDescent="0.25">
      <c r="B32" s="31" t="s">
        <v>73</v>
      </c>
      <c r="C32" s="65"/>
      <c r="D32" s="65"/>
      <c r="E32" s="65"/>
      <c r="F32" s="65"/>
      <c r="G32" s="65"/>
      <c r="H32" s="31"/>
      <c r="I32" s="65"/>
      <c r="J32" s="65"/>
      <c r="K32" s="65"/>
      <c r="L32" s="31"/>
      <c r="M32" s="65"/>
      <c r="N32" s="65"/>
      <c r="O32" s="65"/>
      <c r="P32" s="65"/>
      <c r="Q32" s="31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31"/>
      <c r="AI32" s="34"/>
    </row>
    <row r="33" spans="2:35" s="3" customFormat="1" ht="24.95" customHeight="1" x14ac:dyDescent="0.25">
      <c r="B33" s="31" t="s">
        <v>108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4"/>
    </row>
    <row r="34" spans="2:35" s="3" customFormat="1" ht="12.95" customHeight="1" x14ac:dyDescent="0.25">
      <c r="B34" s="40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55"/>
      <c r="N34" s="44"/>
      <c r="O34" s="45"/>
      <c r="P34" s="46"/>
      <c r="Q34" s="46"/>
      <c r="R34" s="46"/>
      <c r="S34" s="47"/>
      <c r="T34" s="48"/>
      <c r="U34" s="48"/>
      <c r="V34" s="48"/>
      <c r="W34" s="48"/>
      <c r="X34" s="48"/>
      <c r="Y34" s="49"/>
      <c r="Z34" s="56"/>
      <c r="AA34" s="46"/>
      <c r="AB34" s="46"/>
      <c r="AC34" s="46"/>
      <c r="AD34" s="46"/>
      <c r="AE34" s="46"/>
      <c r="AF34" s="46"/>
      <c r="AG34" s="46"/>
      <c r="AH34" s="57"/>
      <c r="AI34" s="34"/>
    </row>
    <row r="35" spans="2:35" s="3" customFormat="1" ht="15.75" x14ac:dyDescent="0.25">
      <c r="B35" s="82" t="s">
        <v>74</v>
      </c>
      <c r="C35" s="118" t="s">
        <v>75</v>
      </c>
      <c r="D35" s="119"/>
      <c r="E35" s="119"/>
      <c r="F35" s="119"/>
      <c r="G35" s="119"/>
      <c r="H35" s="119"/>
      <c r="I35" s="119"/>
      <c r="J35" s="31"/>
      <c r="K35" s="31"/>
      <c r="L35" s="31"/>
      <c r="M35" s="51"/>
      <c r="N35" s="83" t="s">
        <v>76</v>
      </c>
      <c r="O35" s="84"/>
      <c r="P35" s="84"/>
      <c r="Q35" s="84"/>
      <c r="R35" s="84"/>
      <c r="S35" s="84"/>
      <c r="T35" s="84"/>
      <c r="U35" s="84"/>
      <c r="V35" s="58"/>
      <c r="W35" s="58"/>
      <c r="X35" s="58"/>
      <c r="Y35" s="59"/>
      <c r="Z35" s="60"/>
      <c r="AA35" s="84" t="s">
        <v>77</v>
      </c>
      <c r="AB35" s="84"/>
      <c r="AC35" s="84"/>
      <c r="AD35" s="84"/>
      <c r="AE35" s="84"/>
      <c r="AF35" s="84"/>
      <c r="AG35" s="31"/>
      <c r="AH35" s="51"/>
      <c r="AI35" s="34"/>
    </row>
    <row r="36" spans="2:35" s="3" customFormat="1" ht="15.75" x14ac:dyDescent="0.25">
      <c r="B36" s="42"/>
      <c r="C36" s="50"/>
      <c r="D36" s="31"/>
      <c r="E36" s="31"/>
      <c r="F36" s="31"/>
      <c r="G36" s="31"/>
      <c r="H36" s="31"/>
      <c r="I36" s="31"/>
      <c r="J36" s="31"/>
      <c r="K36" s="31"/>
      <c r="L36" s="31"/>
      <c r="M36" s="51"/>
      <c r="N36" s="50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51"/>
      <c r="Z36" s="50"/>
      <c r="AA36" s="31"/>
      <c r="AB36" s="31"/>
      <c r="AC36" s="31"/>
      <c r="AD36" s="31"/>
      <c r="AE36" s="31"/>
      <c r="AF36" s="31"/>
      <c r="AG36" s="31"/>
      <c r="AH36" s="51"/>
      <c r="AI36" s="34"/>
    </row>
    <row r="37" spans="2:35" s="3" customFormat="1" ht="15.75" x14ac:dyDescent="0.25">
      <c r="B37" s="41" t="s">
        <v>78</v>
      </c>
      <c r="C37" s="50"/>
      <c r="D37" s="31" t="s">
        <v>79</v>
      </c>
      <c r="E37" s="31"/>
      <c r="F37" s="31"/>
      <c r="G37" s="31"/>
      <c r="H37" s="31"/>
      <c r="I37" s="31"/>
      <c r="J37" s="31"/>
      <c r="K37" s="31"/>
      <c r="L37" s="31"/>
      <c r="M37" s="51"/>
      <c r="N37" s="50"/>
      <c r="O37" s="31" t="s">
        <v>79</v>
      </c>
      <c r="P37" s="31"/>
      <c r="Q37" s="31"/>
      <c r="R37" s="31"/>
      <c r="T37" s="31"/>
      <c r="U37" s="31"/>
      <c r="V37" s="31"/>
      <c r="W37" s="31"/>
      <c r="X37" s="31"/>
      <c r="Y37" s="51"/>
      <c r="Z37" s="50"/>
      <c r="AA37" s="31" t="s">
        <v>79</v>
      </c>
      <c r="AB37" s="31"/>
      <c r="AC37" s="31"/>
      <c r="AD37" s="31"/>
      <c r="AE37" s="31"/>
      <c r="AF37" s="31"/>
      <c r="AG37" s="31"/>
      <c r="AH37" s="51"/>
      <c r="AI37" s="34"/>
    </row>
    <row r="38" spans="2:35" s="3" customFormat="1" ht="12" customHeight="1" x14ac:dyDescent="0.25">
      <c r="B38" s="43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4"/>
      <c r="N38" s="52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4"/>
      <c r="Z38" s="52"/>
      <c r="AA38" s="53"/>
      <c r="AB38" s="53"/>
      <c r="AC38" s="53"/>
      <c r="AD38" s="53"/>
      <c r="AE38" s="53"/>
      <c r="AF38" s="53"/>
      <c r="AG38" s="53"/>
      <c r="AH38" s="54"/>
      <c r="AI38" s="34"/>
    </row>
    <row r="39" spans="2:35" s="3" customFormat="1" ht="15.75" x14ac:dyDescent="0.25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4"/>
    </row>
    <row r="40" spans="2:35" s="3" customFormat="1" ht="15.75" x14ac:dyDescent="0.25">
      <c r="B40" s="31" t="s">
        <v>80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4"/>
    </row>
    <row r="41" spans="2:35" s="3" customFormat="1" ht="15.75" x14ac:dyDescent="0.25">
      <c r="B41" s="3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4"/>
    </row>
    <row r="42" spans="2:35" s="3" customFormat="1" ht="15.75" x14ac:dyDescent="0.25">
      <c r="B42" s="33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4"/>
    </row>
    <row r="43" spans="2:35" s="3" customFormat="1" ht="15" x14ac:dyDescent="0.2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2:35" s="3" customFormat="1" ht="15" x14ac:dyDescent="0.25"/>
  </sheetData>
  <mergeCells count="61">
    <mergeCell ref="C11:AH11"/>
    <mergeCell ref="AB17:AB18"/>
    <mergeCell ref="AC17:AC18"/>
    <mergeCell ref="AD17:AD18"/>
    <mergeCell ref="AE17:AE18"/>
    <mergeCell ref="AF17:AF18"/>
    <mergeCell ref="AG17:AG18"/>
    <mergeCell ref="V17:V18"/>
    <mergeCell ref="W17:W18"/>
    <mergeCell ref="X17:X18"/>
    <mergeCell ref="Y17:Y18"/>
    <mergeCell ref="Z17:Z18"/>
    <mergeCell ref="AA17:AA18"/>
    <mergeCell ref="C12:AH12"/>
    <mergeCell ref="S17:S18"/>
    <mergeCell ref="F17:F18"/>
    <mergeCell ref="Z5:AC6"/>
    <mergeCell ref="C17:C18"/>
    <mergeCell ref="C10:AH10"/>
    <mergeCell ref="C9:AH9"/>
    <mergeCell ref="L14:V14"/>
    <mergeCell ref="L15:V15"/>
    <mergeCell ref="AD5:AH6"/>
    <mergeCell ref="B5:O6"/>
    <mergeCell ref="P5:S6"/>
    <mergeCell ref="C14:K14"/>
    <mergeCell ref="C15:K15"/>
    <mergeCell ref="T5:Y6"/>
    <mergeCell ref="G17:G18"/>
    <mergeCell ref="H17:H18"/>
    <mergeCell ref="W14:AH14"/>
    <mergeCell ref="D17:D18"/>
    <mergeCell ref="AH17:AH18"/>
    <mergeCell ref="W15:AH15"/>
    <mergeCell ref="C35:I35"/>
    <mergeCell ref="Q17:Q18"/>
    <mergeCell ref="E17:E18"/>
    <mergeCell ref="R17:R18"/>
    <mergeCell ref="I17:I18"/>
    <mergeCell ref="P17:P18"/>
    <mergeCell ref="U17:U18"/>
    <mergeCell ref="J17:J18"/>
    <mergeCell ref="K17:K18"/>
    <mergeCell ref="L17:L18"/>
    <mergeCell ref="M17:M18"/>
    <mergeCell ref="AN22:AO22"/>
    <mergeCell ref="AK22:AM22"/>
    <mergeCell ref="A1:B1"/>
    <mergeCell ref="C30:G30"/>
    <mergeCell ref="B20:AH20"/>
    <mergeCell ref="T17:T18"/>
    <mergeCell ref="AG30:AH30"/>
    <mergeCell ref="AD30:AF30"/>
    <mergeCell ref="Z30:AB30"/>
    <mergeCell ref="U30:Y30"/>
    <mergeCell ref="R30:T30"/>
    <mergeCell ref="M30:P30"/>
    <mergeCell ref="I30:K30"/>
    <mergeCell ref="N17:N18"/>
    <mergeCell ref="O17:O18"/>
    <mergeCell ref="B13:AH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/>
  <headerFooter alignWithMargins="0"/>
  <rowBreaks count="1" manualBreakCount="1">
    <brk id="45" min="1" max="33" man="1"/>
  </rowBreaks>
  <ignoredErrors>
    <ignoredError sqref="C28:AG28" formulaRange="1"/>
  </ignoredError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3:S25"/>
  <sheetViews>
    <sheetView topLeftCell="B1" workbookViewId="0">
      <selection activeCell="J6" sqref="J6"/>
    </sheetView>
  </sheetViews>
  <sheetFormatPr defaultColWidth="11.42578125" defaultRowHeight="12.75" x14ac:dyDescent="0.2"/>
  <cols>
    <col min="3" max="3" width="22.28515625" bestFit="1" customWidth="1"/>
    <col min="4" max="4" width="4.28515625" customWidth="1"/>
    <col min="5" max="5" width="13.42578125" customWidth="1"/>
    <col min="8" max="16" width="20.85546875" customWidth="1"/>
    <col min="17" max="17" width="26" customWidth="1"/>
  </cols>
  <sheetData>
    <row r="3" spans="3:19" x14ac:dyDescent="0.2">
      <c r="S3" s="76">
        <v>1500</v>
      </c>
    </row>
    <row r="4" spans="3:19" x14ac:dyDescent="0.2">
      <c r="S4">
        <f>S3/12</f>
        <v>125</v>
      </c>
    </row>
    <row r="5" spans="3:19" ht="14.25" x14ac:dyDescent="0.2">
      <c r="C5" s="66" t="s">
        <v>93</v>
      </c>
      <c r="E5" s="67">
        <v>16243</v>
      </c>
      <c r="H5" s="74" t="s">
        <v>81</v>
      </c>
      <c r="I5" s="74"/>
      <c r="J5" s="74"/>
      <c r="K5" s="74" t="s">
        <v>84</v>
      </c>
      <c r="L5" s="74" t="s">
        <v>83</v>
      </c>
      <c r="M5" s="74" t="s">
        <v>86</v>
      </c>
      <c r="N5" s="74" t="s">
        <v>88</v>
      </c>
      <c r="O5" s="74" t="s">
        <v>90</v>
      </c>
      <c r="P5" s="74" t="s">
        <v>92</v>
      </c>
    </row>
    <row r="6" spans="3:19" ht="93.95" customHeight="1" x14ac:dyDescent="0.2">
      <c r="C6" s="66" t="s">
        <v>94</v>
      </c>
      <c r="H6" s="73" t="s">
        <v>82</v>
      </c>
      <c r="I6" s="73" t="s">
        <v>95</v>
      </c>
      <c r="J6" s="73" t="s">
        <v>96</v>
      </c>
      <c r="K6" s="73" t="s">
        <v>85</v>
      </c>
      <c r="L6" s="73" t="s">
        <v>97</v>
      </c>
      <c r="M6" s="73" t="s">
        <v>87</v>
      </c>
      <c r="N6" s="73" t="s">
        <v>89</v>
      </c>
      <c r="O6" s="73" t="s">
        <v>98</v>
      </c>
      <c r="P6" s="73" t="s">
        <v>99</v>
      </c>
    </row>
    <row r="7" spans="3:19" x14ac:dyDescent="0.2">
      <c r="H7" s="75">
        <v>16243</v>
      </c>
      <c r="I7" s="75">
        <f>L7-J7-0.01</f>
        <v>1195.4767533333331</v>
      </c>
      <c r="J7" s="79">
        <f>ROUND(L7,0)*G18-0.01</f>
        <v>158.09658000000002</v>
      </c>
      <c r="K7" s="78">
        <f>ROUND(L7,0)*G17</f>
        <v>316.19961999999998</v>
      </c>
      <c r="L7" s="75">
        <f>H7/12</f>
        <v>1353.5833333333333</v>
      </c>
      <c r="M7" s="75">
        <f>K7*12</f>
        <v>3794.3954399999998</v>
      </c>
      <c r="N7" s="75">
        <f>H7+M7</f>
        <v>20037.39544</v>
      </c>
      <c r="O7" s="75">
        <f>L7+K7</f>
        <v>1669.7829533333334</v>
      </c>
      <c r="P7" s="75">
        <f>O7/S4</f>
        <v>13.358263626666666</v>
      </c>
    </row>
    <row r="8" spans="3:19" x14ac:dyDescent="0.2">
      <c r="E8" s="68">
        <f>E5/12</f>
        <v>1353.5833333333333</v>
      </c>
    </row>
    <row r="9" spans="3:19" x14ac:dyDescent="0.2">
      <c r="E9" s="68"/>
    </row>
    <row r="10" spans="3:19" x14ac:dyDescent="0.2">
      <c r="E10" s="68"/>
    </row>
    <row r="11" spans="3:19" x14ac:dyDescent="0.2">
      <c r="E11" s="68"/>
      <c r="H11" s="74" t="s">
        <v>81</v>
      </c>
      <c r="I11" s="74"/>
      <c r="J11" s="74"/>
      <c r="K11" s="74" t="s">
        <v>84</v>
      </c>
      <c r="L11" s="74"/>
      <c r="M11" s="74" t="s">
        <v>86</v>
      </c>
      <c r="N11" s="74" t="s">
        <v>88</v>
      </c>
      <c r="O11" s="74" t="s">
        <v>90</v>
      </c>
      <c r="P11" s="74" t="s">
        <v>92</v>
      </c>
      <c r="Q11" s="74" t="s">
        <v>92</v>
      </c>
    </row>
    <row r="12" spans="3:19" ht="63.75" x14ac:dyDescent="0.2">
      <c r="E12" s="68"/>
      <c r="H12" s="73" t="s">
        <v>82</v>
      </c>
      <c r="I12" s="73"/>
      <c r="J12" s="73"/>
      <c r="K12" s="73" t="s">
        <v>85</v>
      </c>
      <c r="L12" s="73"/>
      <c r="M12" s="73" t="s">
        <v>87</v>
      </c>
      <c r="N12" s="73" t="s">
        <v>89</v>
      </c>
      <c r="O12" s="73" t="s">
        <v>98</v>
      </c>
      <c r="P12" s="73" t="s">
        <v>100</v>
      </c>
      <c r="Q12" s="73" t="s">
        <v>99</v>
      </c>
    </row>
    <row r="13" spans="3:19" x14ac:dyDescent="0.2">
      <c r="E13" s="68"/>
      <c r="H13" s="75">
        <v>16243</v>
      </c>
      <c r="I13" s="75"/>
      <c r="J13" s="75"/>
      <c r="K13" s="75">
        <f>K7</f>
        <v>316.19961999999998</v>
      </c>
      <c r="L13" s="75"/>
      <c r="M13" s="75">
        <f>K13*12</f>
        <v>3794.3954399999998</v>
      </c>
      <c r="N13" s="75">
        <f>H13+M13</f>
        <v>20037.39544</v>
      </c>
      <c r="O13" s="77" t="e">
        <f>#REF!+K13</f>
        <v>#REF!</v>
      </c>
      <c r="P13" s="77" t="e">
        <f>O13*0.5</f>
        <v>#REF!</v>
      </c>
      <c r="Q13" s="77" t="e">
        <f>(O13+P13)/S4</f>
        <v>#REF!</v>
      </c>
    </row>
    <row r="14" spans="3:19" x14ac:dyDescent="0.2">
      <c r="E14" s="68"/>
    </row>
    <row r="15" spans="3:19" x14ac:dyDescent="0.2">
      <c r="E15" s="68"/>
    </row>
    <row r="16" spans="3:19" x14ac:dyDescent="0.2">
      <c r="E16" s="68"/>
    </row>
    <row r="17" spans="7:14" x14ac:dyDescent="0.2">
      <c r="G17" s="69">
        <v>0.23352999999999999</v>
      </c>
      <c r="I17" s="71"/>
      <c r="J17" s="71"/>
      <c r="K17" s="71" t="e">
        <f>#REF!*12</f>
        <v>#REF!</v>
      </c>
      <c r="L17" s="71"/>
    </row>
    <row r="18" spans="7:14" x14ac:dyDescent="0.2">
      <c r="G18" s="69">
        <v>0.11677</v>
      </c>
      <c r="I18" s="71"/>
      <c r="J18" s="71"/>
    </row>
    <row r="19" spans="7:14" x14ac:dyDescent="0.2">
      <c r="G19" s="70">
        <f>G17+G18</f>
        <v>0.3503</v>
      </c>
      <c r="I19" s="71"/>
      <c r="J19" s="71"/>
    </row>
    <row r="20" spans="7:14" x14ac:dyDescent="0.2">
      <c r="K20" s="71" t="e">
        <f>E5+K17</f>
        <v>#REF!</v>
      </c>
      <c r="L20" s="71"/>
      <c r="M20" s="71" t="e">
        <f>K20/12</f>
        <v>#REF!</v>
      </c>
      <c r="N20" s="71" t="e">
        <f>M20*0.5</f>
        <v>#REF!</v>
      </c>
    </row>
    <row r="22" spans="7:14" x14ac:dyDescent="0.2">
      <c r="K22" s="71" t="e">
        <f>K20/1500</f>
        <v>#REF!</v>
      </c>
      <c r="L22" s="71"/>
    </row>
    <row r="25" spans="7:14" x14ac:dyDescent="0.2">
      <c r="K25" s="71" t="e">
        <f>K20*3</f>
        <v>#REF!</v>
      </c>
      <c r="L25" s="71"/>
      <c r="M25" s="71" t="e">
        <f>M20+N20</f>
        <v>#REF!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3:Q25"/>
  <sheetViews>
    <sheetView topLeftCell="E3" workbookViewId="0">
      <selection activeCell="N14" sqref="N14"/>
    </sheetView>
  </sheetViews>
  <sheetFormatPr defaultColWidth="11.42578125" defaultRowHeight="12.75" x14ac:dyDescent="0.2"/>
  <cols>
    <col min="3" max="3" width="22.28515625" bestFit="1" customWidth="1"/>
    <col min="4" max="4" width="4.28515625" customWidth="1"/>
    <col min="5" max="5" width="13.42578125" customWidth="1"/>
    <col min="8" max="14" width="20.85546875" customWidth="1"/>
    <col min="15" max="15" width="26" customWidth="1"/>
  </cols>
  <sheetData>
    <row r="3" spans="3:17" x14ac:dyDescent="0.2">
      <c r="Q3" s="76">
        <v>1500</v>
      </c>
    </row>
    <row r="4" spans="3:17" x14ac:dyDescent="0.2">
      <c r="Q4">
        <f>Q3/12</f>
        <v>125</v>
      </c>
    </row>
    <row r="5" spans="3:17" ht="14.25" x14ac:dyDescent="0.2">
      <c r="C5" s="66" t="s">
        <v>93</v>
      </c>
      <c r="E5" s="67">
        <v>16243</v>
      </c>
      <c r="H5" s="74" t="s">
        <v>81</v>
      </c>
      <c r="I5" s="74" t="s">
        <v>83</v>
      </c>
      <c r="J5" s="74" t="s">
        <v>84</v>
      </c>
      <c r="K5" s="74" t="s">
        <v>86</v>
      </c>
      <c r="L5" s="74" t="s">
        <v>88</v>
      </c>
      <c r="M5" s="74" t="s">
        <v>90</v>
      </c>
      <c r="N5" s="74" t="s">
        <v>92</v>
      </c>
    </row>
    <row r="6" spans="3:17" ht="93.95" customHeight="1" x14ac:dyDescent="0.2">
      <c r="C6" s="66" t="s">
        <v>94</v>
      </c>
      <c r="H6" s="73" t="s">
        <v>82</v>
      </c>
      <c r="I6" s="73" t="s">
        <v>97</v>
      </c>
      <c r="J6" s="73" t="s">
        <v>85</v>
      </c>
      <c r="K6" s="73" t="s">
        <v>87</v>
      </c>
      <c r="L6" s="73" t="s">
        <v>89</v>
      </c>
      <c r="M6" s="73" t="s">
        <v>98</v>
      </c>
      <c r="N6" s="73" t="s">
        <v>99</v>
      </c>
    </row>
    <row r="7" spans="3:17" x14ac:dyDescent="0.2">
      <c r="H7" s="75">
        <v>16243</v>
      </c>
      <c r="I7" s="75">
        <f>H7/12</f>
        <v>1353.5833333333333</v>
      </c>
      <c r="J7" s="75">
        <f>I7*G17</f>
        <v>316.10231583333331</v>
      </c>
      <c r="K7" s="75">
        <f>J7*12</f>
        <v>3793.2277899999999</v>
      </c>
      <c r="L7" s="75">
        <f>H7+K7</f>
        <v>20036.227790000001</v>
      </c>
      <c r="M7" s="75">
        <f>I7+J7</f>
        <v>1669.6856491666665</v>
      </c>
      <c r="N7" s="75">
        <f>M7/Q4</f>
        <v>13.357485193333332</v>
      </c>
    </row>
    <row r="8" spans="3:17" x14ac:dyDescent="0.2">
      <c r="E8" s="68">
        <f>E5/12</f>
        <v>1353.5833333333333</v>
      </c>
    </row>
    <row r="9" spans="3:17" x14ac:dyDescent="0.2">
      <c r="E9" s="68"/>
    </row>
    <row r="10" spans="3:17" x14ac:dyDescent="0.2">
      <c r="E10" s="68"/>
    </row>
    <row r="11" spans="3:17" x14ac:dyDescent="0.2">
      <c r="E11" s="68"/>
      <c r="H11" s="74" t="s">
        <v>81</v>
      </c>
      <c r="I11" s="74" t="s">
        <v>83</v>
      </c>
      <c r="J11" s="74" t="s">
        <v>84</v>
      </c>
      <c r="K11" s="74" t="s">
        <v>86</v>
      </c>
      <c r="L11" s="74" t="s">
        <v>88</v>
      </c>
      <c r="M11" s="74" t="s">
        <v>90</v>
      </c>
      <c r="N11" s="74" t="s">
        <v>92</v>
      </c>
      <c r="O11" s="74" t="s">
        <v>91</v>
      </c>
    </row>
    <row r="12" spans="3:17" ht="93.95" customHeight="1" x14ac:dyDescent="0.2">
      <c r="E12" s="68"/>
      <c r="H12" s="73" t="s">
        <v>82</v>
      </c>
      <c r="I12" s="73" t="s">
        <v>97</v>
      </c>
      <c r="J12" s="73" t="s">
        <v>85</v>
      </c>
      <c r="K12" s="73" t="s">
        <v>87</v>
      </c>
      <c r="L12" s="73" t="s">
        <v>89</v>
      </c>
      <c r="M12" s="73" t="s">
        <v>98</v>
      </c>
      <c r="N12" s="73" t="s">
        <v>101</v>
      </c>
      <c r="O12" s="73" t="s">
        <v>99</v>
      </c>
    </row>
    <row r="13" spans="3:17" x14ac:dyDescent="0.2">
      <c r="E13" s="68"/>
      <c r="H13" s="75">
        <v>16243</v>
      </c>
      <c r="I13" s="75">
        <f>H13/12</f>
        <v>1353.5833333333333</v>
      </c>
      <c r="J13" s="75">
        <f>J7</f>
        <v>316.10231583333331</v>
      </c>
      <c r="K13" s="75">
        <f>J13*12</f>
        <v>3793.2277899999999</v>
      </c>
      <c r="L13" s="75">
        <f>H13+K13</f>
        <v>20036.227790000001</v>
      </c>
      <c r="M13" s="77">
        <f>I13+J13</f>
        <v>1669.6856491666665</v>
      </c>
      <c r="N13" s="77">
        <f>M13*0.5</f>
        <v>834.84282458333325</v>
      </c>
      <c r="O13" s="77">
        <f>(M13+N13)/Q4</f>
        <v>20.036227789999998</v>
      </c>
    </row>
    <row r="14" spans="3:17" x14ac:dyDescent="0.2">
      <c r="E14" s="68"/>
    </row>
    <row r="15" spans="3:17" x14ac:dyDescent="0.2">
      <c r="E15" s="68"/>
    </row>
    <row r="16" spans="3:17" x14ac:dyDescent="0.2">
      <c r="E16" s="68"/>
    </row>
    <row r="17" spans="7:12" x14ac:dyDescent="0.2">
      <c r="G17" s="69">
        <v>0.23352999999999999</v>
      </c>
      <c r="I17" s="71">
        <f>E8*G17</f>
        <v>316.10231583333331</v>
      </c>
      <c r="J17" s="71">
        <f>I17*12</f>
        <v>3793.2277899999999</v>
      </c>
    </row>
    <row r="18" spans="7:12" x14ac:dyDescent="0.2">
      <c r="G18" s="69">
        <v>0.11677</v>
      </c>
      <c r="I18" s="71"/>
    </row>
    <row r="19" spans="7:12" x14ac:dyDescent="0.2">
      <c r="G19" s="70">
        <f>G17+G18</f>
        <v>0.3503</v>
      </c>
      <c r="I19" s="71"/>
    </row>
    <row r="20" spans="7:12" x14ac:dyDescent="0.2">
      <c r="J20" s="71">
        <f>E5+J17</f>
        <v>20036.227790000001</v>
      </c>
      <c r="K20" s="71">
        <f>J20/12</f>
        <v>1669.6856491666667</v>
      </c>
      <c r="L20" s="71">
        <f>K20*0.5</f>
        <v>834.84282458333337</v>
      </c>
    </row>
    <row r="22" spans="7:12" x14ac:dyDescent="0.2">
      <c r="J22" s="71">
        <f>J20/1500</f>
        <v>13.357485193333334</v>
      </c>
    </row>
    <row r="25" spans="7:12" x14ac:dyDescent="0.2">
      <c r="J25" s="71">
        <f>J20*3</f>
        <v>60108.683369999999</v>
      </c>
      <c r="K25" s="71">
        <f>K20+L20</f>
        <v>2504.5284737500001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G56"/>
  <sheetViews>
    <sheetView view="pageBreakPreview" zoomScale="80" zoomScaleNormal="80" zoomScaleSheetLayoutView="80" zoomScalePageLayoutView="30" workbookViewId="0">
      <selection activeCell="B20" sqref="B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32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9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10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11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44105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>
        <v>3</v>
      </c>
      <c r="C29" s="23">
        <v>1</v>
      </c>
      <c r="D29" s="23"/>
      <c r="E29" s="23"/>
      <c r="F29" s="23">
        <v>3</v>
      </c>
      <c r="G29" s="23"/>
      <c r="H29" s="23">
        <v>3</v>
      </c>
      <c r="I29" s="23">
        <v>2</v>
      </c>
      <c r="J29" s="23">
        <v>1</v>
      </c>
      <c r="K29" s="23"/>
      <c r="L29" s="23"/>
      <c r="M29" s="23">
        <v>3</v>
      </c>
      <c r="N29" s="24">
        <v>1</v>
      </c>
      <c r="O29" s="24">
        <v>2</v>
      </c>
      <c r="P29" s="24">
        <v>3</v>
      </c>
      <c r="Q29" s="24"/>
      <c r="R29" s="24"/>
      <c r="S29" s="24"/>
      <c r="T29" s="24">
        <v>3</v>
      </c>
      <c r="U29" s="24"/>
      <c r="V29" s="24">
        <v>2</v>
      </c>
      <c r="W29" s="24">
        <v>2</v>
      </c>
      <c r="X29" s="24">
        <v>1</v>
      </c>
      <c r="Y29" s="24"/>
      <c r="Z29" s="24"/>
      <c r="AA29" s="24">
        <v>2</v>
      </c>
      <c r="AB29" s="24"/>
      <c r="AC29" s="24">
        <v>2</v>
      </c>
      <c r="AD29" s="24">
        <v>2</v>
      </c>
      <c r="AE29" s="24"/>
      <c r="AF29" s="24"/>
      <c r="AG29" s="15">
        <f t="shared" ref="AG29:AG35" si="0">SUM(B29:AF29)</f>
        <v>36</v>
      </c>
    </row>
    <row r="30" spans="1:33" s="3" customFormat="1" ht="15.75" customHeight="1" x14ac:dyDescent="0.25">
      <c r="A30" s="13" t="s">
        <v>16</v>
      </c>
      <c r="B30" s="10">
        <v>1</v>
      </c>
      <c r="C30" s="10">
        <v>1</v>
      </c>
      <c r="D30" s="10"/>
      <c r="E30" s="10"/>
      <c r="F30" s="10">
        <v>1</v>
      </c>
      <c r="G30" s="10"/>
      <c r="H30" s="10">
        <v>1</v>
      </c>
      <c r="I30" s="10">
        <v>1</v>
      </c>
      <c r="J30" s="10">
        <v>1</v>
      </c>
      <c r="K30" s="10"/>
      <c r="L30" s="10"/>
      <c r="M30" s="10">
        <v>1</v>
      </c>
      <c r="N30" s="10">
        <v>1</v>
      </c>
      <c r="O30" s="25">
        <v>1</v>
      </c>
      <c r="P30" s="25">
        <v>1</v>
      </c>
      <c r="Q30" s="25"/>
      <c r="R30" s="25"/>
      <c r="S30" s="25"/>
      <c r="T30" s="25">
        <v>1</v>
      </c>
      <c r="U30" s="25"/>
      <c r="V30" s="25">
        <v>1</v>
      </c>
      <c r="W30" s="25">
        <v>1</v>
      </c>
      <c r="X30" s="25">
        <v>1</v>
      </c>
      <c r="Y30" s="25"/>
      <c r="Z30" s="25"/>
      <c r="AA30" s="25">
        <v>1</v>
      </c>
      <c r="AB30" s="25">
        <v>1</v>
      </c>
      <c r="AC30" s="25"/>
      <c r="AD30" s="25"/>
      <c r="AE30" s="25"/>
      <c r="AF30" s="25"/>
      <c r="AG30" s="15">
        <f t="shared" si="0"/>
        <v>16</v>
      </c>
    </row>
    <row r="31" spans="1:33" s="3" customFormat="1" ht="15.75" customHeight="1" x14ac:dyDescent="0.25">
      <c r="A31" s="13" t="s">
        <v>17</v>
      </c>
      <c r="B31" s="10">
        <v>2</v>
      </c>
      <c r="C31" s="10">
        <v>3</v>
      </c>
      <c r="D31" s="10"/>
      <c r="E31" s="10"/>
      <c r="F31" s="10">
        <v>3</v>
      </c>
      <c r="G31" s="10">
        <v>3</v>
      </c>
      <c r="H31" s="10">
        <v>3</v>
      </c>
      <c r="I31" s="10">
        <v>3</v>
      </c>
      <c r="J31" s="10">
        <v>3</v>
      </c>
      <c r="K31" s="10"/>
      <c r="L31" s="10"/>
      <c r="M31" s="10">
        <v>3</v>
      </c>
      <c r="N31" s="10">
        <v>3</v>
      </c>
      <c r="O31" s="25">
        <v>2</v>
      </c>
      <c r="P31" s="25">
        <v>3</v>
      </c>
      <c r="Q31" s="25"/>
      <c r="R31" s="25"/>
      <c r="S31" s="25"/>
      <c r="T31" s="25">
        <v>3</v>
      </c>
      <c r="U31" s="25">
        <v>3</v>
      </c>
      <c r="V31" s="25">
        <v>3</v>
      </c>
      <c r="W31" s="25">
        <v>3</v>
      </c>
      <c r="X31" s="25">
        <v>3</v>
      </c>
      <c r="Y31" s="25"/>
      <c r="Z31" s="25"/>
      <c r="AA31" s="25">
        <v>3</v>
      </c>
      <c r="AB31" s="25">
        <v>3</v>
      </c>
      <c r="AC31" s="25">
        <v>4</v>
      </c>
      <c r="AD31" s="25">
        <v>3</v>
      </c>
      <c r="AE31" s="25"/>
      <c r="AF31" s="25"/>
      <c r="AG31" s="15">
        <f t="shared" si="0"/>
        <v>59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 t="s">
        <v>8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>
        <v>0</v>
      </c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6</v>
      </c>
      <c r="C36" s="11">
        <f t="shared" si="1"/>
        <v>5</v>
      </c>
      <c r="D36" s="11">
        <f t="shared" si="1"/>
        <v>0</v>
      </c>
      <c r="E36" s="11">
        <f t="shared" si="1"/>
        <v>0</v>
      </c>
      <c r="F36" s="11">
        <f t="shared" si="1"/>
        <v>7</v>
      </c>
      <c r="G36" s="11">
        <f t="shared" si="1"/>
        <v>3</v>
      </c>
      <c r="H36" s="11">
        <f t="shared" si="1"/>
        <v>7</v>
      </c>
      <c r="I36" s="11">
        <f t="shared" si="1"/>
        <v>6</v>
      </c>
      <c r="J36" s="11">
        <f t="shared" si="1"/>
        <v>5</v>
      </c>
      <c r="K36" s="11">
        <f t="shared" si="1"/>
        <v>0</v>
      </c>
      <c r="L36" s="11">
        <f t="shared" si="1"/>
        <v>0</v>
      </c>
      <c r="M36" s="11">
        <f t="shared" si="1"/>
        <v>7</v>
      </c>
      <c r="N36" s="11">
        <f t="shared" si="1"/>
        <v>5</v>
      </c>
      <c r="O36" s="11">
        <f t="shared" si="1"/>
        <v>5</v>
      </c>
      <c r="P36" s="11">
        <f t="shared" si="1"/>
        <v>7</v>
      </c>
      <c r="Q36" s="11">
        <f t="shared" si="1"/>
        <v>0</v>
      </c>
      <c r="R36" s="11">
        <f t="shared" si="1"/>
        <v>0</v>
      </c>
      <c r="S36" s="11">
        <f t="shared" si="1"/>
        <v>0</v>
      </c>
      <c r="T36" s="11">
        <f t="shared" si="1"/>
        <v>7</v>
      </c>
      <c r="U36" s="11">
        <f t="shared" si="1"/>
        <v>3</v>
      </c>
      <c r="V36" s="11">
        <f t="shared" si="1"/>
        <v>6</v>
      </c>
      <c r="W36" s="11">
        <f t="shared" si="1"/>
        <v>6</v>
      </c>
      <c r="X36" s="11">
        <f t="shared" si="1"/>
        <v>5</v>
      </c>
      <c r="Y36" s="11">
        <f t="shared" si="1"/>
        <v>0</v>
      </c>
      <c r="Z36" s="11">
        <f t="shared" si="1"/>
        <v>0</v>
      </c>
      <c r="AA36" s="11">
        <f t="shared" si="1"/>
        <v>6</v>
      </c>
      <c r="AB36" s="11">
        <f t="shared" si="1"/>
        <v>4</v>
      </c>
      <c r="AC36" s="11">
        <f t="shared" si="1"/>
        <v>6</v>
      </c>
      <c r="AD36" s="11">
        <f t="shared" si="1"/>
        <v>5</v>
      </c>
      <c r="AE36" s="11">
        <f t="shared" si="1"/>
        <v>0</v>
      </c>
      <c r="AF36" s="11">
        <f t="shared" si="1"/>
        <v>0</v>
      </c>
      <c r="AG36" s="17">
        <f t="shared" si="1"/>
        <v>111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29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AG56"/>
  <sheetViews>
    <sheetView view="pageBreakPreview" topLeftCell="A17" zoomScale="80" zoomScaleNormal="80" zoomScaleSheetLayoutView="80" zoomScalePageLayoutView="30" workbookViewId="0">
      <selection activeCell="D30" sqref="D3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102</v>
      </c>
      <c r="B18" s="26" t="s">
        <v>103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44317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15">
        <f t="shared" ref="AG29:AG35" si="0">SUM(B29:AF29)</f>
        <v>0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15">
        <f t="shared" si="0"/>
        <v>0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0</v>
      </c>
      <c r="I36" s="11">
        <f t="shared" si="1"/>
        <v>0</v>
      </c>
      <c r="J36" s="11">
        <f t="shared" si="1"/>
        <v>0</v>
      </c>
      <c r="K36" s="11">
        <f t="shared" si="1"/>
        <v>0</v>
      </c>
      <c r="L36" s="11">
        <f t="shared" si="1"/>
        <v>0</v>
      </c>
      <c r="M36" s="11">
        <f t="shared" si="1"/>
        <v>0</v>
      </c>
      <c r="N36" s="11">
        <f t="shared" si="1"/>
        <v>0</v>
      </c>
      <c r="O36" s="11">
        <f t="shared" si="1"/>
        <v>0</v>
      </c>
      <c r="P36" s="11">
        <f t="shared" si="1"/>
        <v>0</v>
      </c>
      <c r="Q36" s="11">
        <f t="shared" si="1"/>
        <v>0</v>
      </c>
      <c r="R36" s="11">
        <f t="shared" si="1"/>
        <v>0</v>
      </c>
      <c r="S36" s="11">
        <f t="shared" si="1"/>
        <v>0</v>
      </c>
      <c r="T36" s="11">
        <f t="shared" si="1"/>
        <v>0</v>
      </c>
      <c r="U36" s="11">
        <f t="shared" si="1"/>
        <v>0</v>
      </c>
      <c r="V36" s="11">
        <f t="shared" si="1"/>
        <v>0</v>
      </c>
      <c r="W36" s="11">
        <f t="shared" si="1"/>
        <v>0</v>
      </c>
      <c r="X36" s="11">
        <f t="shared" si="1"/>
        <v>0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0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44354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27:A28"/>
    <mergeCell ref="B27:AF27"/>
    <mergeCell ref="AG27:AG28"/>
    <mergeCell ref="A38:V38"/>
    <mergeCell ref="A40:V40"/>
    <mergeCell ref="A25:C25"/>
    <mergeCell ref="A12:F12"/>
    <mergeCell ref="A13:F13"/>
    <mergeCell ref="A14:F14"/>
    <mergeCell ref="A22:B22"/>
    <mergeCell ref="A23:B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AG56"/>
  <sheetViews>
    <sheetView view="pageBreakPreview" topLeftCell="A17" zoomScale="80" zoomScaleNormal="80" zoomScaleSheetLayoutView="80" zoomScalePageLayoutView="30" workbookViewId="0">
      <selection activeCell="D30" sqref="D3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104</v>
      </c>
      <c r="B18" s="26" t="s">
        <v>103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44348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15">
        <f t="shared" ref="AG29:AG35" si="0">SUM(B29:AF29)</f>
        <v>0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23"/>
      <c r="C31" s="23"/>
      <c r="D31" s="23"/>
      <c r="E31" s="23"/>
      <c r="F31" s="23"/>
      <c r="G31" s="10"/>
      <c r="H31" s="10"/>
      <c r="I31" s="23"/>
      <c r="J31" s="23"/>
      <c r="K31" s="23"/>
      <c r="L31" s="23"/>
      <c r="M31" s="23"/>
      <c r="N31" s="10"/>
      <c r="O31" s="10"/>
      <c r="P31" s="23"/>
      <c r="Q31" s="23"/>
      <c r="R31" s="23"/>
      <c r="S31" s="23"/>
      <c r="T31" s="23"/>
      <c r="U31" s="25"/>
      <c r="V31" s="25"/>
      <c r="W31" s="23"/>
      <c r="X31" s="23"/>
      <c r="Y31" s="23"/>
      <c r="Z31" s="23"/>
      <c r="AA31" s="23"/>
      <c r="AB31" s="25"/>
      <c r="AC31" s="25"/>
      <c r="AD31" s="25"/>
      <c r="AE31" s="25"/>
      <c r="AF31" s="25"/>
      <c r="AG31" s="15">
        <f t="shared" si="0"/>
        <v>0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0</v>
      </c>
      <c r="I36" s="11">
        <f t="shared" si="1"/>
        <v>0</v>
      </c>
      <c r="J36" s="11">
        <f t="shared" si="1"/>
        <v>0</v>
      </c>
      <c r="K36" s="11">
        <f t="shared" si="1"/>
        <v>0</v>
      </c>
      <c r="L36" s="11">
        <f t="shared" si="1"/>
        <v>0</v>
      </c>
      <c r="M36" s="11">
        <f t="shared" si="1"/>
        <v>0</v>
      </c>
      <c r="N36" s="11">
        <f t="shared" si="1"/>
        <v>0</v>
      </c>
      <c r="O36" s="11">
        <f t="shared" si="1"/>
        <v>0</v>
      </c>
      <c r="P36" s="11">
        <f t="shared" si="1"/>
        <v>0</v>
      </c>
      <c r="Q36" s="11">
        <f t="shared" si="1"/>
        <v>0</v>
      </c>
      <c r="R36" s="11">
        <f t="shared" si="1"/>
        <v>0</v>
      </c>
      <c r="S36" s="11">
        <f t="shared" si="1"/>
        <v>0</v>
      </c>
      <c r="T36" s="11">
        <f t="shared" si="1"/>
        <v>0</v>
      </c>
      <c r="U36" s="11">
        <f t="shared" si="1"/>
        <v>0</v>
      </c>
      <c r="V36" s="11">
        <f t="shared" si="1"/>
        <v>0</v>
      </c>
      <c r="W36" s="11">
        <f t="shared" si="1"/>
        <v>0</v>
      </c>
      <c r="X36" s="11">
        <f t="shared" si="1"/>
        <v>0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0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44382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27:A28"/>
    <mergeCell ref="B27:AF27"/>
    <mergeCell ref="AG27:AG28"/>
    <mergeCell ref="A38:V38"/>
    <mergeCell ref="A40:V40"/>
    <mergeCell ref="A25:C25"/>
    <mergeCell ref="A12:F12"/>
    <mergeCell ref="A13:F13"/>
    <mergeCell ref="A14:F14"/>
    <mergeCell ref="A22:B22"/>
    <mergeCell ref="A23:B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AG56"/>
  <sheetViews>
    <sheetView view="pageBreakPreview" topLeftCell="A15" zoomScale="80" zoomScaleNormal="80" zoomScaleSheetLayoutView="80" zoomScalePageLayoutView="30" workbookViewId="0">
      <selection activeCell="D30" sqref="D3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105</v>
      </c>
      <c r="B18" s="26" t="s">
        <v>103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44378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15">
        <f t="shared" ref="AG29:AG35" si="0">SUM(B29:AF29)</f>
        <v>0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23"/>
      <c r="C31" s="23"/>
      <c r="D31" s="23"/>
      <c r="E31" s="23"/>
      <c r="F31" s="23"/>
      <c r="G31" s="10"/>
      <c r="H31" s="10"/>
      <c r="I31" s="23"/>
      <c r="J31" s="23"/>
      <c r="K31" s="23"/>
      <c r="L31" s="23"/>
      <c r="M31" s="23"/>
      <c r="N31" s="10"/>
      <c r="O31" s="10"/>
      <c r="P31" s="23"/>
      <c r="Q31" s="23"/>
      <c r="R31" s="23"/>
      <c r="S31" s="23"/>
      <c r="T31" s="23"/>
      <c r="U31" s="25"/>
      <c r="V31" s="25"/>
      <c r="W31" s="23"/>
      <c r="X31" s="23"/>
      <c r="Y31" s="23"/>
      <c r="Z31" s="23"/>
      <c r="AA31" s="23"/>
      <c r="AB31" s="25"/>
      <c r="AC31" s="25"/>
      <c r="AD31" s="25"/>
      <c r="AE31" s="25"/>
      <c r="AF31" s="25"/>
      <c r="AG31" s="15">
        <f t="shared" si="0"/>
        <v>0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0</v>
      </c>
      <c r="I36" s="11">
        <f t="shared" si="1"/>
        <v>0</v>
      </c>
      <c r="J36" s="11">
        <f t="shared" si="1"/>
        <v>0</v>
      </c>
      <c r="K36" s="11">
        <f t="shared" si="1"/>
        <v>0</v>
      </c>
      <c r="L36" s="11">
        <f t="shared" si="1"/>
        <v>0</v>
      </c>
      <c r="M36" s="11">
        <f t="shared" si="1"/>
        <v>0</v>
      </c>
      <c r="N36" s="11">
        <f t="shared" si="1"/>
        <v>0</v>
      </c>
      <c r="O36" s="11">
        <f t="shared" si="1"/>
        <v>0</v>
      </c>
      <c r="P36" s="11">
        <f t="shared" si="1"/>
        <v>0</v>
      </c>
      <c r="Q36" s="11">
        <f t="shared" si="1"/>
        <v>0</v>
      </c>
      <c r="R36" s="11">
        <f t="shared" si="1"/>
        <v>0</v>
      </c>
      <c r="S36" s="11">
        <f t="shared" si="1"/>
        <v>0</v>
      </c>
      <c r="T36" s="11">
        <f t="shared" si="1"/>
        <v>0</v>
      </c>
      <c r="U36" s="11">
        <f t="shared" si="1"/>
        <v>0</v>
      </c>
      <c r="V36" s="11">
        <f t="shared" si="1"/>
        <v>0</v>
      </c>
      <c r="W36" s="11">
        <f t="shared" si="1"/>
        <v>0</v>
      </c>
      <c r="X36" s="11">
        <f t="shared" si="1"/>
        <v>0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0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44414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27:A28"/>
    <mergeCell ref="B27:AF27"/>
    <mergeCell ref="AG27:AG28"/>
    <mergeCell ref="A38:V38"/>
    <mergeCell ref="A40:V40"/>
    <mergeCell ref="A25:C25"/>
    <mergeCell ref="A12:F12"/>
    <mergeCell ref="A13:F13"/>
    <mergeCell ref="A14:F14"/>
    <mergeCell ref="A22:B22"/>
    <mergeCell ref="A23:B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3:AG56"/>
  <sheetViews>
    <sheetView view="pageBreakPreview" topLeftCell="A14" zoomScale="80" zoomScaleNormal="80" zoomScaleSheetLayoutView="80" zoomScalePageLayoutView="30" workbookViewId="0">
      <selection activeCell="D30" sqref="D3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106</v>
      </c>
      <c r="B18" s="26" t="s">
        <v>103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45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46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47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44409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4"/>
      <c r="Y29" s="24"/>
      <c r="Z29" s="24"/>
      <c r="AA29" s="24"/>
      <c r="AB29" s="24"/>
      <c r="AC29" s="24"/>
      <c r="AD29" s="24"/>
      <c r="AE29" s="24"/>
      <c r="AF29" s="24"/>
      <c r="AG29" s="15">
        <f t="shared" ref="AG29:AG35" si="0">SUM(B29:AF29)</f>
        <v>0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15">
        <f t="shared" si="0"/>
        <v>0</v>
      </c>
    </row>
    <row r="31" spans="1:33" s="3" customFormat="1" ht="15.75" customHeight="1" x14ac:dyDescent="0.25">
      <c r="A31" s="13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25"/>
      <c r="Z31" s="25"/>
      <c r="AA31" s="25"/>
      <c r="AB31" s="25"/>
      <c r="AC31" s="25"/>
      <c r="AD31" s="25"/>
      <c r="AE31" s="25"/>
      <c r="AF31" s="25"/>
      <c r="AG31" s="15">
        <f t="shared" si="0"/>
        <v>0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0</v>
      </c>
      <c r="I36" s="11">
        <f t="shared" si="1"/>
        <v>0</v>
      </c>
      <c r="J36" s="11">
        <f t="shared" si="1"/>
        <v>0</v>
      </c>
      <c r="K36" s="11">
        <f t="shared" si="1"/>
        <v>0</v>
      </c>
      <c r="L36" s="11">
        <f t="shared" si="1"/>
        <v>0</v>
      </c>
      <c r="M36" s="11">
        <f t="shared" si="1"/>
        <v>0</v>
      </c>
      <c r="N36" s="11">
        <f t="shared" si="1"/>
        <v>0</v>
      </c>
      <c r="O36" s="11">
        <f t="shared" si="1"/>
        <v>0</v>
      </c>
      <c r="P36" s="11">
        <f t="shared" si="1"/>
        <v>0</v>
      </c>
      <c r="Q36" s="11">
        <f t="shared" si="1"/>
        <v>0</v>
      </c>
      <c r="R36" s="11">
        <f t="shared" si="1"/>
        <v>0</v>
      </c>
      <c r="S36" s="11">
        <f t="shared" si="1"/>
        <v>0</v>
      </c>
      <c r="T36" s="11">
        <f t="shared" si="1"/>
        <v>0</v>
      </c>
      <c r="U36" s="11">
        <f t="shared" si="1"/>
        <v>0</v>
      </c>
      <c r="V36" s="11">
        <f t="shared" si="1"/>
        <v>0</v>
      </c>
      <c r="W36" s="11">
        <f t="shared" si="1"/>
        <v>0</v>
      </c>
      <c r="X36" s="11">
        <f t="shared" si="1"/>
        <v>0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0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44449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27:A28"/>
    <mergeCell ref="B27:AF27"/>
    <mergeCell ref="AG27:AG28"/>
    <mergeCell ref="A38:V38"/>
    <mergeCell ref="A40:V40"/>
    <mergeCell ref="A25:C25"/>
    <mergeCell ref="A12:F12"/>
    <mergeCell ref="A13:F13"/>
    <mergeCell ref="A14:F14"/>
    <mergeCell ref="A22:B22"/>
    <mergeCell ref="A23:B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G56"/>
  <sheetViews>
    <sheetView view="pageBreakPreview" topLeftCell="A8" zoomScale="90" zoomScaleNormal="80" zoomScaleSheetLayoutView="90" zoomScalePageLayoutView="30" workbookViewId="0">
      <selection activeCell="B20" sqref="B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34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9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10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11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44136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>
        <v>3</v>
      </c>
      <c r="D29" s="23"/>
      <c r="E29" s="23">
        <v>1</v>
      </c>
      <c r="F29" s="23">
        <v>3</v>
      </c>
      <c r="G29" s="23">
        <v>1</v>
      </c>
      <c r="H29" s="23"/>
      <c r="I29" s="23"/>
      <c r="J29" s="23">
        <v>3</v>
      </c>
      <c r="K29" s="23"/>
      <c r="L29" s="23">
        <v>3</v>
      </c>
      <c r="M29" s="23">
        <v>3</v>
      </c>
      <c r="N29" s="23">
        <v>2</v>
      </c>
      <c r="O29" s="24"/>
      <c r="P29" s="23"/>
      <c r="Q29" s="23">
        <v>3</v>
      </c>
      <c r="R29" s="24"/>
      <c r="S29" s="24"/>
      <c r="T29" s="24"/>
      <c r="U29" s="23"/>
      <c r="V29" s="24"/>
      <c r="W29" s="23"/>
      <c r="X29" s="23">
        <v>3</v>
      </c>
      <c r="Y29" s="24">
        <v>3</v>
      </c>
      <c r="Z29" s="24">
        <v>2</v>
      </c>
      <c r="AA29" s="24">
        <v>3</v>
      </c>
      <c r="AB29" s="23">
        <v>3</v>
      </c>
      <c r="AC29" s="24"/>
      <c r="AD29" s="23"/>
      <c r="AE29" s="23">
        <v>2</v>
      </c>
      <c r="AF29" s="24"/>
      <c r="AG29" s="15">
        <f t="shared" ref="AG29:AG35" si="0">SUM(B29:AF29)</f>
        <v>38</v>
      </c>
    </row>
    <row r="30" spans="1:33" s="3" customFormat="1" ht="15.75" customHeight="1" x14ac:dyDescent="0.25">
      <c r="A30" s="13" t="s">
        <v>16</v>
      </c>
      <c r="B30" s="10"/>
      <c r="C30" s="10">
        <v>1</v>
      </c>
      <c r="D30" s="10"/>
      <c r="E30" s="10">
        <v>1</v>
      </c>
      <c r="F30" s="10">
        <v>1</v>
      </c>
      <c r="G30" s="10">
        <v>1</v>
      </c>
      <c r="H30" s="10"/>
      <c r="I30" s="10"/>
      <c r="J30" s="10">
        <v>1</v>
      </c>
      <c r="K30" s="10"/>
      <c r="L30" s="10">
        <v>1</v>
      </c>
      <c r="M30" s="10">
        <v>1</v>
      </c>
      <c r="N30" s="10"/>
      <c r="O30" s="25"/>
      <c r="P30" s="10"/>
      <c r="Q30" s="10">
        <v>1</v>
      </c>
      <c r="R30" s="25">
        <v>1</v>
      </c>
      <c r="S30" s="25">
        <v>3</v>
      </c>
      <c r="T30" s="10"/>
      <c r="U30" s="10">
        <v>1</v>
      </c>
      <c r="V30" s="10"/>
      <c r="W30" s="10"/>
      <c r="X30" s="10"/>
      <c r="Y30" s="10"/>
      <c r="Z30" s="25"/>
      <c r="AA30" s="25"/>
      <c r="AB30" s="10"/>
      <c r="AC30" s="25"/>
      <c r="AD30" s="10"/>
      <c r="AE30" s="10"/>
      <c r="AF30" s="25"/>
      <c r="AG30" s="15">
        <f t="shared" si="0"/>
        <v>13</v>
      </c>
    </row>
    <row r="31" spans="1:33" s="3" customFormat="1" ht="15.75" customHeight="1" x14ac:dyDescent="0.25">
      <c r="A31" s="13" t="s">
        <v>17</v>
      </c>
      <c r="B31" s="10"/>
      <c r="C31" s="10">
        <v>3</v>
      </c>
      <c r="D31" s="10">
        <v>3</v>
      </c>
      <c r="E31" s="10">
        <v>3</v>
      </c>
      <c r="F31" s="10">
        <v>3</v>
      </c>
      <c r="G31" s="10">
        <v>2</v>
      </c>
      <c r="H31" s="10"/>
      <c r="I31" s="10"/>
      <c r="J31" s="10">
        <v>3</v>
      </c>
      <c r="K31" s="10">
        <v>3</v>
      </c>
      <c r="L31" s="10">
        <v>3</v>
      </c>
      <c r="M31" s="10">
        <v>3</v>
      </c>
      <c r="N31" s="10">
        <v>3</v>
      </c>
      <c r="O31" s="25"/>
      <c r="P31" s="10"/>
      <c r="Q31" s="10">
        <v>2</v>
      </c>
      <c r="R31" s="25">
        <v>3</v>
      </c>
      <c r="S31" s="25">
        <v>3</v>
      </c>
      <c r="T31" s="10"/>
      <c r="U31" s="10">
        <v>3</v>
      </c>
      <c r="V31" s="10"/>
      <c r="W31" s="10"/>
      <c r="X31" s="10">
        <v>2</v>
      </c>
      <c r="Y31" s="10">
        <v>2</v>
      </c>
      <c r="Z31" s="25">
        <v>2</v>
      </c>
      <c r="AA31" s="25">
        <v>2</v>
      </c>
      <c r="AB31" s="10">
        <v>4</v>
      </c>
      <c r="AC31" s="25"/>
      <c r="AD31" s="10"/>
      <c r="AE31" s="10">
        <v>3</v>
      </c>
      <c r="AF31" s="25"/>
      <c r="AG31" s="15">
        <f t="shared" si="0"/>
        <v>55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>
        <v>0</v>
      </c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7</v>
      </c>
      <c r="D36" s="11">
        <f t="shared" si="1"/>
        <v>3</v>
      </c>
      <c r="E36" s="11">
        <f t="shared" si="1"/>
        <v>5</v>
      </c>
      <c r="F36" s="11">
        <f t="shared" si="1"/>
        <v>7</v>
      </c>
      <c r="G36" s="11">
        <f t="shared" si="1"/>
        <v>4</v>
      </c>
      <c r="H36" s="11">
        <f t="shared" si="1"/>
        <v>0</v>
      </c>
      <c r="I36" s="11">
        <f t="shared" si="1"/>
        <v>0</v>
      </c>
      <c r="J36" s="11">
        <f t="shared" si="1"/>
        <v>7</v>
      </c>
      <c r="K36" s="11">
        <f t="shared" si="1"/>
        <v>3</v>
      </c>
      <c r="L36" s="11">
        <f t="shared" si="1"/>
        <v>7</v>
      </c>
      <c r="M36" s="11">
        <f t="shared" si="1"/>
        <v>7</v>
      </c>
      <c r="N36" s="11">
        <f t="shared" si="1"/>
        <v>5</v>
      </c>
      <c r="O36" s="11">
        <f t="shared" si="1"/>
        <v>0</v>
      </c>
      <c r="P36" s="11">
        <f t="shared" si="1"/>
        <v>0</v>
      </c>
      <c r="Q36" s="11">
        <f t="shared" si="1"/>
        <v>6</v>
      </c>
      <c r="R36" s="11">
        <f t="shared" si="1"/>
        <v>4</v>
      </c>
      <c r="S36" s="11">
        <f t="shared" si="1"/>
        <v>6</v>
      </c>
      <c r="T36" s="11">
        <f t="shared" si="1"/>
        <v>0</v>
      </c>
      <c r="U36" s="11">
        <f t="shared" si="1"/>
        <v>4</v>
      </c>
      <c r="V36" s="11">
        <f t="shared" si="1"/>
        <v>0</v>
      </c>
      <c r="W36" s="11">
        <f t="shared" si="1"/>
        <v>0</v>
      </c>
      <c r="X36" s="11">
        <f>SUM(X29:X35)</f>
        <v>5</v>
      </c>
      <c r="Y36" s="11">
        <f t="shared" si="1"/>
        <v>5</v>
      </c>
      <c r="Z36" s="11">
        <f t="shared" si="1"/>
        <v>4</v>
      </c>
      <c r="AA36" s="11">
        <f t="shared" si="1"/>
        <v>5</v>
      </c>
      <c r="AB36" s="11">
        <f t="shared" si="1"/>
        <v>7</v>
      </c>
      <c r="AC36" s="11">
        <f t="shared" si="1"/>
        <v>0</v>
      </c>
      <c r="AD36" s="11">
        <f t="shared" si="1"/>
        <v>0</v>
      </c>
      <c r="AE36" s="11">
        <f t="shared" si="1"/>
        <v>5</v>
      </c>
      <c r="AF36" s="11">
        <f t="shared" si="1"/>
        <v>0</v>
      </c>
      <c r="AG36" s="17">
        <f t="shared" si="1"/>
        <v>106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44167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29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G56"/>
  <sheetViews>
    <sheetView topLeftCell="A16" zoomScale="90" zoomScaleNormal="90" zoomScaleSheetLayoutView="161" zoomScalePageLayoutView="30" workbookViewId="0">
      <selection activeCell="B20" sqref="B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35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 t="s">
        <v>8</v>
      </c>
      <c r="C20" s="5"/>
      <c r="D20" s="5"/>
      <c r="E20" s="5"/>
      <c r="F20" s="26" t="s">
        <v>7</v>
      </c>
      <c r="H20" s="7"/>
      <c r="I20" s="5"/>
      <c r="J20" s="5"/>
      <c r="K20" s="6"/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9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10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11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44166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>
        <v>3</v>
      </c>
      <c r="C29" s="23">
        <v>1</v>
      </c>
      <c r="D29" s="23">
        <v>2</v>
      </c>
      <c r="E29" s="23"/>
      <c r="F29" s="23"/>
      <c r="G29" s="23"/>
      <c r="H29" s="23">
        <v>4</v>
      </c>
      <c r="I29" s="23"/>
      <c r="J29" s="23">
        <v>4</v>
      </c>
      <c r="K29" s="23"/>
      <c r="L29" s="23">
        <v>1</v>
      </c>
      <c r="M29" s="23"/>
      <c r="N29" s="23"/>
      <c r="O29" s="24">
        <v>4</v>
      </c>
      <c r="P29" s="24"/>
      <c r="Q29" s="24">
        <v>3</v>
      </c>
      <c r="R29" s="24">
        <v>3</v>
      </c>
      <c r="S29" s="24"/>
      <c r="T29" s="23"/>
      <c r="U29" s="23"/>
      <c r="V29" s="23">
        <v>3</v>
      </c>
      <c r="W29" s="24">
        <v>2</v>
      </c>
      <c r="X29" s="24"/>
      <c r="Y29" s="23"/>
      <c r="Z29" s="24"/>
      <c r="AA29" s="24"/>
      <c r="AB29" s="23"/>
      <c r="AC29" s="23"/>
      <c r="AD29" s="24">
        <v>4</v>
      </c>
      <c r="AE29" s="24">
        <v>4</v>
      </c>
      <c r="AF29" s="23"/>
      <c r="AG29" s="15">
        <f t="shared" ref="AG29:AG35" si="0">SUM(B29:AF29)</f>
        <v>38</v>
      </c>
    </row>
    <row r="30" spans="1:33" s="3" customFormat="1" ht="15.75" customHeight="1" x14ac:dyDescent="0.25">
      <c r="A30" s="13" t="s">
        <v>16</v>
      </c>
      <c r="B30" s="10">
        <v>1</v>
      </c>
      <c r="C30" s="10">
        <v>1</v>
      </c>
      <c r="D30" s="10">
        <v>1</v>
      </c>
      <c r="E30" s="10">
        <v>1</v>
      </c>
      <c r="F30" s="10"/>
      <c r="G30" s="10"/>
      <c r="H30" s="10">
        <v>1</v>
      </c>
      <c r="I30" s="10"/>
      <c r="J30" s="10">
        <v>1</v>
      </c>
      <c r="K30" s="10"/>
      <c r="L30" s="10">
        <v>1</v>
      </c>
      <c r="M30" s="10"/>
      <c r="N30" s="10"/>
      <c r="O30" s="25">
        <v>1</v>
      </c>
      <c r="P30" s="25"/>
      <c r="Q30" s="25">
        <v>1</v>
      </c>
      <c r="R30" s="25">
        <v>1</v>
      </c>
      <c r="S30" s="25">
        <v>1</v>
      </c>
      <c r="T30" s="10"/>
      <c r="U30" s="10"/>
      <c r="V30" s="10">
        <v>1</v>
      </c>
      <c r="W30" s="25"/>
      <c r="X30" s="25"/>
      <c r="Y30" s="10"/>
      <c r="Z30" s="25"/>
      <c r="AA30" s="25"/>
      <c r="AB30" s="10"/>
      <c r="AC30" s="10"/>
      <c r="AD30" s="25">
        <v>1</v>
      </c>
      <c r="AE30" s="25"/>
      <c r="AF30" s="10"/>
      <c r="AG30" s="15">
        <f t="shared" si="0"/>
        <v>13</v>
      </c>
    </row>
    <row r="31" spans="1:33" s="3" customFormat="1" ht="15.75" customHeight="1" x14ac:dyDescent="0.25">
      <c r="A31" s="13" t="s">
        <v>17</v>
      </c>
      <c r="B31" s="10">
        <v>2</v>
      </c>
      <c r="C31" s="10">
        <v>3</v>
      </c>
      <c r="D31" s="10">
        <v>5</v>
      </c>
      <c r="E31" s="10">
        <v>4</v>
      </c>
      <c r="F31" s="10"/>
      <c r="G31" s="10"/>
      <c r="H31" s="10">
        <v>3</v>
      </c>
      <c r="I31" s="10"/>
      <c r="J31" s="10">
        <v>2</v>
      </c>
      <c r="K31" s="10"/>
      <c r="L31" s="10">
        <v>3</v>
      </c>
      <c r="M31" s="10"/>
      <c r="N31" s="10"/>
      <c r="O31" s="25">
        <v>3</v>
      </c>
      <c r="P31" s="25">
        <v>4</v>
      </c>
      <c r="Q31" s="25">
        <v>4</v>
      </c>
      <c r="R31" s="25">
        <v>4</v>
      </c>
      <c r="S31" s="25">
        <v>4</v>
      </c>
      <c r="T31" s="10"/>
      <c r="U31" s="10"/>
      <c r="V31" s="10">
        <v>2</v>
      </c>
      <c r="W31" s="25">
        <v>4</v>
      </c>
      <c r="X31" s="25">
        <v>4</v>
      </c>
      <c r="Y31" s="10"/>
      <c r="Z31" s="25"/>
      <c r="AA31" s="25"/>
      <c r="AB31" s="10"/>
      <c r="AC31" s="10">
        <v>3</v>
      </c>
      <c r="AD31" s="25">
        <v>2</v>
      </c>
      <c r="AE31" s="25">
        <v>4</v>
      </c>
      <c r="AF31" s="10">
        <v>2</v>
      </c>
      <c r="AG31" s="15">
        <f t="shared" si="0"/>
        <v>62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 t="s">
        <v>8</v>
      </c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 t="s">
        <v>8</v>
      </c>
      <c r="Z33" s="24" t="s">
        <v>8</v>
      </c>
      <c r="AA33" s="24" t="s">
        <v>8</v>
      </c>
      <c r="AB33" s="24" t="s">
        <v>8</v>
      </c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6</v>
      </c>
      <c r="C36" s="11">
        <f t="shared" si="1"/>
        <v>5</v>
      </c>
      <c r="D36" s="11">
        <f t="shared" si="1"/>
        <v>8</v>
      </c>
      <c r="E36" s="11">
        <f t="shared" si="1"/>
        <v>5</v>
      </c>
      <c r="F36" s="11">
        <f t="shared" si="1"/>
        <v>0</v>
      </c>
      <c r="G36" s="11">
        <f t="shared" si="1"/>
        <v>0</v>
      </c>
      <c r="H36" s="11">
        <f t="shared" si="1"/>
        <v>8</v>
      </c>
      <c r="I36" s="11">
        <f t="shared" si="1"/>
        <v>0</v>
      </c>
      <c r="J36" s="11">
        <f t="shared" si="1"/>
        <v>7</v>
      </c>
      <c r="K36" s="11">
        <f t="shared" si="1"/>
        <v>0</v>
      </c>
      <c r="L36" s="11">
        <f t="shared" si="1"/>
        <v>5</v>
      </c>
      <c r="M36" s="11">
        <f t="shared" si="1"/>
        <v>0</v>
      </c>
      <c r="N36" s="11">
        <f t="shared" si="1"/>
        <v>0</v>
      </c>
      <c r="O36" s="11">
        <f t="shared" si="1"/>
        <v>8</v>
      </c>
      <c r="P36" s="11">
        <f t="shared" si="1"/>
        <v>4</v>
      </c>
      <c r="Q36" s="11">
        <f t="shared" si="1"/>
        <v>8</v>
      </c>
      <c r="R36" s="11">
        <f t="shared" si="1"/>
        <v>8</v>
      </c>
      <c r="S36" s="11">
        <f t="shared" si="1"/>
        <v>5</v>
      </c>
      <c r="T36" s="11">
        <f t="shared" si="1"/>
        <v>0</v>
      </c>
      <c r="U36" s="11">
        <f t="shared" si="1"/>
        <v>0</v>
      </c>
      <c r="V36" s="11">
        <f t="shared" si="1"/>
        <v>6</v>
      </c>
      <c r="W36" s="11">
        <f t="shared" si="1"/>
        <v>6</v>
      </c>
      <c r="X36" s="11">
        <f t="shared" si="1"/>
        <v>4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3</v>
      </c>
      <c r="AD36" s="11">
        <f t="shared" si="1"/>
        <v>7</v>
      </c>
      <c r="AE36" s="11">
        <f t="shared" si="1"/>
        <v>8</v>
      </c>
      <c r="AF36" s="11">
        <f t="shared" si="1"/>
        <v>2</v>
      </c>
      <c r="AG36" s="17">
        <f t="shared" si="1"/>
        <v>113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44204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29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/>
  <headerFooter alignWithMargins="0"/>
  <rowBreaks count="1" manualBreakCount="1">
    <brk id="57" max="32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G56"/>
  <sheetViews>
    <sheetView view="pageBreakPreview" topLeftCell="A13" zoomScale="90" zoomScaleNormal="80" zoomScaleSheetLayoutView="90" zoomScalePageLayoutView="30" workbookViewId="0">
      <selection activeCell="K20" sqref="K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36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37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44075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8"/>
      <c r="C29" s="23"/>
      <c r="D29" s="23"/>
      <c r="E29" s="23"/>
      <c r="F29" s="23"/>
      <c r="G29" s="23"/>
      <c r="H29" s="23">
        <v>4</v>
      </c>
      <c r="I29" s="23">
        <v>4</v>
      </c>
      <c r="J29" s="23">
        <v>4</v>
      </c>
      <c r="K29" s="23">
        <v>4</v>
      </c>
      <c r="L29" s="23">
        <v>4</v>
      </c>
      <c r="M29" s="23"/>
      <c r="N29" s="23"/>
      <c r="O29" s="23">
        <v>4</v>
      </c>
      <c r="P29" s="23"/>
      <c r="Q29" s="23">
        <v>4</v>
      </c>
      <c r="R29" s="23">
        <v>4</v>
      </c>
      <c r="S29" s="23">
        <v>4</v>
      </c>
      <c r="T29" s="23"/>
      <c r="U29" s="23"/>
      <c r="V29" s="23">
        <v>4</v>
      </c>
      <c r="W29" s="23">
        <v>4</v>
      </c>
      <c r="X29" s="24"/>
      <c r="Y29" s="23">
        <v>4</v>
      </c>
      <c r="Z29" s="23"/>
      <c r="AA29" s="23"/>
      <c r="AB29" s="23"/>
      <c r="AC29" s="23"/>
      <c r="AD29" s="23"/>
      <c r="AE29" s="23"/>
      <c r="AF29" s="23"/>
      <c r="AG29" s="15">
        <f t="shared" ref="AG29:AG35" si="0">SUM(B29:AF29)</f>
        <v>48</v>
      </c>
    </row>
    <row r="30" spans="1:33" s="3" customFormat="1" ht="15.75" customHeight="1" x14ac:dyDescent="0.25">
      <c r="A30" s="13" t="s">
        <v>16</v>
      </c>
      <c r="B30" s="28"/>
      <c r="C30" s="10"/>
      <c r="D30" s="10"/>
      <c r="E30" s="10"/>
      <c r="F30" s="10"/>
      <c r="G30" s="10"/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/>
      <c r="N30" s="10"/>
      <c r="O30" s="10">
        <v>1</v>
      </c>
      <c r="P30" s="10"/>
      <c r="Q30" s="10">
        <v>1</v>
      </c>
      <c r="R30" s="10">
        <v>1</v>
      </c>
      <c r="S30" s="10">
        <v>1</v>
      </c>
      <c r="T30" s="10"/>
      <c r="U30" s="10"/>
      <c r="V30" s="10">
        <v>1</v>
      </c>
      <c r="W30" s="10">
        <v>1</v>
      </c>
      <c r="X30" s="25"/>
      <c r="Y30" s="10">
        <v>1</v>
      </c>
      <c r="Z30" s="10"/>
      <c r="AA30" s="10"/>
      <c r="AB30" s="10"/>
      <c r="AC30" s="10"/>
      <c r="AD30" s="10"/>
      <c r="AE30" s="10"/>
      <c r="AF30" s="10"/>
      <c r="AG30" s="15">
        <f>SUM(B30:AF30)</f>
        <v>12</v>
      </c>
    </row>
    <row r="31" spans="1:33" s="3" customFormat="1" ht="15.75" customHeight="1" x14ac:dyDescent="0.25">
      <c r="A31" s="13" t="s">
        <v>17</v>
      </c>
      <c r="B31" s="28"/>
      <c r="C31" s="10"/>
      <c r="D31" s="10"/>
      <c r="E31" s="10"/>
      <c r="F31" s="10"/>
      <c r="G31" s="10"/>
      <c r="H31" s="10">
        <v>3</v>
      </c>
      <c r="I31" s="10">
        <v>3</v>
      </c>
      <c r="J31" s="10">
        <v>3</v>
      </c>
      <c r="K31" s="10">
        <v>3</v>
      </c>
      <c r="L31" s="10">
        <v>3</v>
      </c>
      <c r="M31" s="10"/>
      <c r="N31" s="10"/>
      <c r="O31" s="10">
        <v>3</v>
      </c>
      <c r="P31" s="10"/>
      <c r="Q31" s="10">
        <v>3</v>
      </c>
      <c r="R31" s="10">
        <v>3</v>
      </c>
      <c r="S31" s="10">
        <v>3</v>
      </c>
      <c r="T31" s="10"/>
      <c r="U31" s="10"/>
      <c r="V31" s="10">
        <v>3</v>
      </c>
      <c r="W31" s="10">
        <v>3</v>
      </c>
      <c r="X31" s="25"/>
      <c r="Y31" s="10">
        <v>3</v>
      </c>
      <c r="Z31" s="10"/>
      <c r="AA31" s="10"/>
      <c r="AB31" s="10"/>
      <c r="AC31" s="10"/>
      <c r="AD31" s="10"/>
      <c r="AE31" s="10"/>
      <c r="AF31" s="10"/>
      <c r="AG31" s="15">
        <f t="shared" si="0"/>
        <v>36</v>
      </c>
    </row>
    <row r="32" spans="1:33" s="3" customFormat="1" ht="15.75" x14ac:dyDescent="0.25">
      <c r="A32" s="13" t="s">
        <v>18</v>
      </c>
      <c r="B32" s="2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25"/>
      <c r="Q32" s="10"/>
      <c r="R32" s="10"/>
      <c r="S32" s="10"/>
      <c r="T32" s="25"/>
      <c r="U32" s="25"/>
      <c r="V32" s="10"/>
      <c r="W32" s="10"/>
      <c r="X32" s="25"/>
      <c r="Y32" s="10"/>
      <c r="Z32" s="10" t="s">
        <v>40</v>
      </c>
      <c r="AA32" s="25" t="s">
        <v>40</v>
      </c>
      <c r="AB32" s="25" t="s">
        <v>40</v>
      </c>
      <c r="AC32" s="10" t="s">
        <v>40</v>
      </c>
      <c r="AD32" s="10" t="s">
        <v>40</v>
      </c>
      <c r="AE32" s="10" t="s">
        <v>40</v>
      </c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8</v>
      </c>
      <c r="I36" s="11">
        <f t="shared" si="1"/>
        <v>8</v>
      </c>
      <c r="J36" s="11">
        <f t="shared" si="1"/>
        <v>8</v>
      </c>
      <c r="K36" s="11">
        <f t="shared" si="1"/>
        <v>8</v>
      </c>
      <c r="L36" s="11">
        <f t="shared" si="1"/>
        <v>8</v>
      </c>
      <c r="M36" s="11">
        <f t="shared" si="1"/>
        <v>0</v>
      </c>
      <c r="N36" s="11">
        <f t="shared" si="1"/>
        <v>0</v>
      </c>
      <c r="O36" s="11">
        <f t="shared" si="1"/>
        <v>8</v>
      </c>
      <c r="P36" s="11">
        <f t="shared" si="1"/>
        <v>0</v>
      </c>
      <c r="Q36" s="11">
        <f t="shared" si="1"/>
        <v>8</v>
      </c>
      <c r="R36" s="11">
        <f t="shared" si="1"/>
        <v>8</v>
      </c>
      <c r="S36" s="11">
        <f t="shared" si="1"/>
        <v>8</v>
      </c>
      <c r="T36" s="11">
        <f t="shared" si="1"/>
        <v>0</v>
      </c>
      <c r="U36" s="11">
        <f t="shared" si="1"/>
        <v>0</v>
      </c>
      <c r="V36" s="11">
        <f t="shared" si="1"/>
        <v>8</v>
      </c>
      <c r="W36" s="11">
        <f t="shared" si="1"/>
        <v>8</v>
      </c>
      <c r="X36" s="11">
        <f t="shared" si="1"/>
        <v>0</v>
      </c>
      <c r="Y36" s="11">
        <f t="shared" si="1"/>
        <v>8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96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44106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G56"/>
  <sheetViews>
    <sheetView view="pageBreakPreview" topLeftCell="A16" zoomScale="90" zoomScaleNormal="80" zoomScaleSheetLayoutView="80" zoomScalePageLayoutView="30" workbookViewId="0">
      <selection activeCell="K20" sqref="K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32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37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44105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>
        <v>4</v>
      </c>
      <c r="O29" s="24"/>
      <c r="P29" s="23"/>
      <c r="Q29" s="23">
        <v>4</v>
      </c>
      <c r="R29" s="23"/>
      <c r="S29" s="23"/>
      <c r="T29" s="23">
        <v>4</v>
      </c>
      <c r="U29" s="23">
        <v>4</v>
      </c>
      <c r="V29" s="23">
        <v>4</v>
      </c>
      <c r="W29" s="23">
        <v>3</v>
      </c>
      <c r="X29" s="23">
        <v>3</v>
      </c>
      <c r="Y29" s="23"/>
      <c r="Z29" s="23"/>
      <c r="AA29" s="23">
        <v>4</v>
      </c>
      <c r="AB29" s="23">
        <v>4</v>
      </c>
      <c r="AC29" s="23">
        <v>4</v>
      </c>
      <c r="AD29" s="23">
        <v>4</v>
      </c>
      <c r="AE29" s="23">
        <v>4</v>
      </c>
      <c r="AF29" s="24"/>
      <c r="AG29" s="15">
        <f t="shared" ref="AG29:AG35" si="0">SUM(B29:AF29)</f>
        <v>46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1</v>
      </c>
      <c r="O30" s="25"/>
      <c r="P30" s="10"/>
      <c r="Q30" s="10">
        <v>1</v>
      </c>
      <c r="R30" s="10"/>
      <c r="S30" s="10"/>
      <c r="T30" s="10">
        <v>1</v>
      </c>
      <c r="U30" s="10">
        <v>1</v>
      </c>
      <c r="V30" s="10">
        <v>1</v>
      </c>
      <c r="W30" s="10">
        <v>1</v>
      </c>
      <c r="X30" s="10">
        <v>1</v>
      </c>
      <c r="Y30" s="10"/>
      <c r="Z30" s="10"/>
      <c r="AA30" s="10">
        <v>1</v>
      </c>
      <c r="AB30" s="10">
        <v>1</v>
      </c>
      <c r="AC30" s="10">
        <v>1</v>
      </c>
      <c r="AD30" s="10">
        <v>1</v>
      </c>
      <c r="AE30" s="10">
        <v>1</v>
      </c>
      <c r="AF30" s="25"/>
      <c r="AG30" s="15">
        <f t="shared" si="0"/>
        <v>12</v>
      </c>
    </row>
    <row r="31" spans="1:33" s="3" customFormat="1" ht="15.75" customHeight="1" x14ac:dyDescent="0.25">
      <c r="A31" s="13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>
        <v>3</v>
      </c>
      <c r="O31" s="25"/>
      <c r="P31" s="10"/>
      <c r="Q31" s="10">
        <v>3</v>
      </c>
      <c r="R31" s="10"/>
      <c r="S31" s="10"/>
      <c r="T31" s="10">
        <v>3</v>
      </c>
      <c r="U31" s="10">
        <v>3</v>
      </c>
      <c r="V31" s="10">
        <v>3</v>
      </c>
      <c r="W31" s="10">
        <v>3</v>
      </c>
      <c r="X31" s="10">
        <v>3</v>
      </c>
      <c r="Y31" s="10"/>
      <c r="Z31" s="10"/>
      <c r="AA31" s="10">
        <v>3</v>
      </c>
      <c r="AB31" s="10">
        <v>3</v>
      </c>
      <c r="AC31" s="10">
        <v>3</v>
      </c>
      <c r="AD31" s="10">
        <v>3</v>
      </c>
      <c r="AE31" s="10">
        <v>3</v>
      </c>
      <c r="AF31" s="25"/>
      <c r="AG31" s="15">
        <f t="shared" si="0"/>
        <v>36</v>
      </c>
    </row>
    <row r="32" spans="1:33" s="3" customFormat="1" ht="15.75" x14ac:dyDescent="0.25">
      <c r="A32" s="13" t="s">
        <v>18</v>
      </c>
      <c r="B32" s="10" t="s">
        <v>40</v>
      </c>
      <c r="C32" s="10" t="s">
        <v>40</v>
      </c>
      <c r="D32" s="10" t="s">
        <v>40</v>
      </c>
      <c r="E32" s="10" t="s">
        <v>40</v>
      </c>
      <c r="F32" s="10" t="s">
        <v>40</v>
      </c>
      <c r="G32" s="10" t="s">
        <v>40</v>
      </c>
      <c r="H32" s="10" t="s">
        <v>40</v>
      </c>
      <c r="I32" s="10" t="s">
        <v>40</v>
      </c>
      <c r="J32" s="10" t="s">
        <v>40</v>
      </c>
      <c r="K32" s="10" t="s">
        <v>40</v>
      </c>
      <c r="L32" s="10" t="s">
        <v>40</v>
      </c>
      <c r="M32" s="10" t="s">
        <v>40</v>
      </c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>
        <v>0</v>
      </c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0</v>
      </c>
      <c r="I36" s="11">
        <f t="shared" si="1"/>
        <v>0</v>
      </c>
      <c r="J36" s="11">
        <f t="shared" si="1"/>
        <v>0</v>
      </c>
      <c r="K36" s="11">
        <f t="shared" si="1"/>
        <v>0</v>
      </c>
      <c r="L36" s="11">
        <f t="shared" si="1"/>
        <v>0</v>
      </c>
      <c r="M36" s="11">
        <f t="shared" si="1"/>
        <v>0</v>
      </c>
      <c r="N36" s="11">
        <f t="shared" si="1"/>
        <v>8</v>
      </c>
      <c r="O36" s="11">
        <f t="shared" si="1"/>
        <v>0</v>
      </c>
      <c r="P36" s="11">
        <f t="shared" si="1"/>
        <v>0</v>
      </c>
      <c r="Q36" s="11">
        <f t="shared" si="1"/>
        <v>8</v>
      </c>
      <c r="R36" s="11">
        <f t="shared" si="1"/>
        <v>0</v>
      </c>
      <c r="S36" s="11">
        <f t="shared" si="1"/>
        <v>0</v>
      </c>
      <c r="T36" s="11">
        <f t="shared" si="1"/>
        <v>8</v>
      </c>
      <c r="U36" s="11">
        <f t="shared" si="1"/>
        <v>8</v>
      </c>
      <c r="V36" s="11">
        <f t="shared" si="1"/>
        <v>8</v>
      </c>
      <c r="W36" s="11">
        <f t="shared" si="1"/>
        <v>7</v>
      </c>
      <c r="X36" s="11">
        <f t="shared" si="1"/>
        <v>7</v>
      </c>
      <c r="Y36" s="11">
        <f t="shared" si="1"/>
        <v>0</v>
      </c>
      <c r="Z36" s="11">
        <f t="shared" si="1"/>
        <v>0</v>
      </c>
      <c r="AA36" s="11">
        <f t="shared" si="1"/>
        <v>8</v>
      </c>
      <c r="AB36" s="11">
        <f t="shared" si="1"/>
        <v>8</v>
      </c>
      <c r="AC36" s="11">
        <f t="shared" si="1"/>
        <v>8</v>
      </c>
      <c r="AD36" s="11">
        <f t="shared" si="1"/>
        <v>8</v>
      </c>
      <c r="AE36" s="11">
        <f t="shared" si="1"/>
        <v>8</v>
      </c>
      <c r="AF36" s="11">
        <f t="shared" si="1"/>
        <v>0</v>
      </c>
      <c r="AG36" s="17">
        <f t="shared" si="1"/>
        <v>94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G56"/>
  <sheetViews>
    <sheetView view="pageBreakPreview" topLeftCell="A16" zoomScale="80" zoomScaleNormal="80" zoomScaleSheetLayoutView="80" zoomScalePageLayoutView="30" workbookViewId="0">
      <selection activeCell="K20" sqref="K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34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37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44136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/>
      <c r="D29" s="23">
        <v>4</v>
      </c>
      <c r="E29" s="23">
        <v>3</v>
      </c>
      <c r="F29" s="23"/>
      <c r="G29" s="23">
        <v>4</v>
      </c>
      <c r="H29" s="23"/>
      <c r="I29" s="23"/>
      <c r="J29" s="23">
        <v>4</v>
      </c>
      <c r="K29" s="23">
        <v>3</v>
      </c>
      <c r="L29" s="23">
        <v>4</v>
      </c>
      <c r="M29" s="23">
        <v>3</v>
      </c>
      <c r="N29" s="23">
        <v>4</v>
      </c>
      <c r="O29" s="23"/>
      <c r="P29" s="23"/>
      <c r="Q29" s="23">
        <v>3</v>
      </c>
      <c r="R29" s="23">
        <v>4</v>
      </c>
      <c r="S29" s="23">
        <v>4</v>
      </c>
      <c r="T29" s="23">
        <v>3</v>
      </c>
      <c r="U29" s="23">
        <v>3</v>
      </c>
      <c r="V29" s="23"/>
      <c r="W29" s="23"/>
      <c r="X29" s="23">
        <v>4</v>
      </c>
      <c r="Y29" s="24"/>
      <c r="Z29" s="23">
        <v>3</v>
      </c>
      <c r="AA29" s="23">
        <v>4</v>
      </c>
      <c r="AB29" s="23"/>
      <c r="AC29" s="24"/>
      <c r="AD29" s="24"/>
      <c r="AE29" s="24"/>
      <c r="AF29" s="24"/>
      <c r="AG29" s="15">
        <f t="shared" ref="AG29:AG35" si="0">SUM(B29:AF29)</f>
        <v>57</v>
      </c>
    </row>
    <row r="30" spans="1:33" s="3" customFormat="1" ht="15.75" customHeight="1" x14ac:dyDescent="0.25">
      <c r="A30" s="13" t="s">
        <v>16</v>
      </c>
      <c r="B30" s="10"/>
      <c r="C30" s="10"/>
      <c r="D30" s="10">
        <v>1</v>
      </c>
      <c r="E30" s="10">
        <v>1</v>
      </c>
      <c r="F30" s="10"/>
      <c r="G30" s="10">
        <v>1</v>
      </c>
      <c r="H30" s="10"/>
      <c r="I30" s="10"/>
      <c r="J30" s="10">
        <v>1</v>
      </c>
      <c r="K30" s="10">
        <v>1</v>
      </c>
      <c r="L30" s="10">
        <v>1</v>
      </c>
      <c r="M30" s="10">
        <v>1</v>
      </c>
      <c r="N30" s="10">
        <v>1</v>
      </c>
      <c r="O30" s="10"/>
      <c r="P30" s="10"/>
      <c r="Q30" s="10">
        <v>1</v>
      </c>
      <c r="R30" s="10">
        <v>1</v>
      </c>
      <c r="S30" s="10">
        <v>1</v>
      </c>
      <c r="T30" s="10">
        <v>1</v>
      </c>
      <c r="U30" s="10">
        <v>1</v>
      </c>
      <c r="V30" s="10"/>
      <c r="W30" s="10"/>
      <c r="X30" s="10">
        <v>1</v>
      </c>
      <c r="Y30" s="25"/>
      <c r="Z30" s="10">
        <v>1</v>
      </c>
      <c r="AA30" s="10">
        <v>1</v>
      </c>
      <c r="AB30" s="10"/>
      <c r="AC30" s="25"/>
      <c r="AD30" s="25"/>
      <c r="AE30" s="25"/>
      <c r="AF30" s="25"/>
      <c r="AG30" s="15">
        <f t="shared" si="0"/>
        <v>16</v>
      </c>
    </row>
    <row r="31" spans="1:33" s="3" customFormat="1" ht="15.75" customHeight="1" x14ac:dyDescent="0.25">
      <c r="A31" s="13" t="s">
        <v>17</v>
      </c>
      <c r="B31" s="10"/>
      <c r="C31" s="10"/>
      <c r="D31" s="10">
        <v>3</v>
      </c>
      <c r="E31" s="10">
        <v>3</v>
      </c>
      <c r="F31" s="10"/>
      <c r="G31" s="10">
        <v>3</v>
      </c>
      <c r="H31" s="10"/>
      <c r="I31" s="10"/>
      <c r="J31" s="10">
        <v>3</v>
      </c>
      <c r="K31" s="10">
        <v>3</v>
      </c>
      <c r="L31" s="10">
        <v>3</v>
      </c>
      <c r="M31" s="10">
        <v>3</v>
      </c>
      <c r="N31" s="10">
        <v>3</v>
      </c>
      <c r="O31" s="10"/>
      <c r="P31" s="10"/>
      <c r="Q31" s="10">
        <v>3</v>
      </c>
      <c r="R31" s="10">
        <v>3</v>
      </c>
      <c r="S31" s="10">
        <v>3</v>
      </c>
      <c r="T31" s="10">
        <v>3</v>
      </c>
      <c r="U31" s="10">
        <v>3</v>
      </c>
      <c r="V31" s="10"/>
      <c r="W31" s="10"/>
      <c r="X31" s="10">
        <v>3</v>
      </c>
      <c r="Y31" s="25"/>
      <c r="Z31" s="10">
        <v>3</v>
      </c>
      <c r="AA31" s="10">
        <v>3</v>
      </c>
      <c r="AB31" s="10"/>
      <c r="AC31" s="25"/>
      <c r="AD31" s="25"/>
      <c r="AE31" s="25"/>
      <c r="AF31" s="25"/>
      <c r="AG31" s="15">
        <f t="shared" si="0"/>
        <v>48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F36" si="1">SUM(B29:B35)</f>
        <v>0</v>
      </c>
      <c r="C36" s="11">
        <f t="shared" si="1"/>
        <v>0</v>
      </c>
      <c r="D36" s="11">
        <f t="shared" si="1"/>
        <v>8</v>
      </c>
      <c r="E36" s="11">
        <f t="shared" si="1"/>
        <v>7</v>
      </c>
      <c r="F36" s="11">
        <f t="shared" si="1"/>
        <v>0</v>
      </c>
      <c r="G36" s="11">
        <f t="shared" si="1"/>
        <v>8</v>
      </c>
      <c r="H36" s="11">
        <f t="shared" si="1"/>
        <v>0</v>
      </c>
      <c r="I36" s="11">
        <f t="shared" si="1"/>
        <v>0</v>
      </c>
      <c r="J36" s="11">
        <f t="shared" si="1"/>
        <v>8</v>
      </c>
      <c r="K36" s="11">
        <f t="shared" si="1"/>
        <v>7</v>
      </c>
      <c r="L36" s="11">
        <f t="shared" si="1"/>
        <v>8</v>
      </c>
      <c r="M36" s="11">
        <f t="shared" si="1"/>
        <v>7</v>
      </c>
      <c r="N36" s="11">
        <f t="shared" si="1"/>
        <v>8</v>
      </c>
      <c r="O36" s="11">
        <f t="shared" si="1"/>
        <v>0</v>
      </c>
      <c r="P36" s="11">
        <f t="shared" si="1"/>
        <v>0</v>
      </c>
      <c r="Q36" s="11">
        <f t="shared" si="1"/>
        <v>7</v>
      </c>
      <c r="R36" s="11">
        <f t="shared" si="1"/>
        <v>8</v>
      </c>
      <c r="S36" s="11">
        <f t="shared" si="1"/>
        <v>8</v>
      </c>
      <c r="T36" s="11">
        <f t="shared" si="1"/>
        <v>7</v>
      </c>
      <c r="U36" s="11">
        <f t="shared" si="1"/>
        <v>7</v>
      </c>
      <c r="V36" s="11">
        <f t="shared" si="1"/>
        <v>0</v>
      </c>
      <c r="W36" s="11">
        <f t="shared" si="1"/>
        <v>0</v>
      </c>
      <c r="X36" s="11">
        <f t="shared" si="1"/>
        <v>8</v>
      </c>
      <c r="Y36" s="11">
        <f t="shared" si="1"/>
        <v>0</v>
      </c>
      <c r="Z36" s="11">
        <f t="shared" si="1"/>
        <v>7</v>
      </c>
      <c r="AA36" s="11">
        <f t="shared" si="1"/>
        <v>8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>SUM(AG29:AG35)</f>
        <v>121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44167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G56"/>
  <sheetViews>
    <sheetView view="pageBreakPreview" topLeftCell="A13" zoomScale="90" zoomScaleNormal="80" zoomScaleSheetLayoutView="90" zoomScalePageLayoutView="30" workbookViewId="0">
      <selection activeCell="K20" sqref="K20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35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37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44166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>
        <v>31</v>
      </c>
      <c r="AG28" s="86"/>
    </row>
    <row r="29" spans="1:33" s="3" customFormat="1" ht="15.75" customHeight="1" x14ac:dyDescent="0.25">
      <c r="A29" s="12" t="s">
        <v>15</v>
      </c>
      <c r="B29" s="23">
        <v>3</v>
      </c>
      <c r="C29" s="23">
        <v>4</v>
      </c>
      <c r="D29" s="23">
        <v>3</v>
      </c>
      <c r="E29" s="23">
        <v>4</v>
      </c>
      <c r="F29" s="23"/>
      <c r="G29" s="23"/>
      <c r="H29" s="23">
        <v>4</v>
      </c>
      <c r="I29" s="23"/>
      <c r="J29" s="23">
        <v>3</v>
      </c>
      <c r="K29" s="23">
        <v>4</v>
      </c>
      <c r="L29" s="23">
        <v>4</v>
      </c>
      <c r="M29" s="23"/>
      <c r="N29" s="23"/>
      <c r="O29" s="23">
        <v>4</v>
      </c>
      <c r="P29" s="23">
        <v>4</v>
      </c>
      <c r="Q29" s="23">
        <v>4</v>
      </c>
      <c r="R29" s="23"/>
      <c r="S29" s="23">
        <v>4</v>
      </c>
      <c r="T29" s="23"/>
      <c r="U29" s="23"/>
      <c r="V29" s="23">
        <v>4</v>
      </c>
      <c r="W29" s="23">
        <v>4</v>
      </c>
      <c r="X29" s="23">
        <v>4</v>
      </c>
      <c r="Y29" s="24"/>
      <c r="Z29" s="24"/>
      <c r="AA29" s="24"/>
      <c r="AB29" s="24"/>
      <c r="AC29" s="24"/>
      <c r="AD29" s="24"/>
      <c r="AE29" s="24"/>
      <c r="AF29" s="23"/>
      <c r="AG29" s="15">
        <f t="shared" ref="AG29:AG35" si="0">SUM(B29:AF29)</f>
        <v>57</v>
      </c>
    </row>
    <row r="30" spans="1:33" s="3" customFormat="1" ht="15.75" customHeight="1" x14ac:dyDescent="0.25">
      <c r="A30" s="13" t="s">
        <v>16</v>
      </c>
      <c r="B30" s="10">
        <v>1</v>
      </c>
      <c r="C30" s="10">
        <v>1</v>
      </c>
      <c r="D30" s="10">
        <v>1</v>
      </c>
      <c r="E30" s="10">
        <v>1</v>
      </c>
      <c r="F30" s="10"/>
      <c r="G30" s="10"/>
      <c r="H30" s="10">
        <v>1</v>
      </c>
      <c r="I30" s="10"/>
      <c r="J30" s="10">
        <v>1</v>
      </c>
      <c r="K30" s="10">
        <v>1</v>
      </c>
      <c r="L30" s="10">
        <v>1</v>
      </c>
      <c r="M30" s="10"/>
      <c r="N30" s="10"/>
      <c r="O30" s="10">
        <v>1</v>
      </c>
      <c r="P30" s="10">
        <v>1</v>
      </c>
      <c r="Q30" s="10">
        <v>1</v>
      </c>
      <c r="R30" s="10"/>
      <c r="S30" s="10">
        <v>1</v>
      </c>
      <c r="T30" s="10"/>
      <c r="U30" s="10"/>
      <c r="V30" s="10">
        <v>1</v>
      </c>
      <c r="W30" s="10">
        <v>1</v>
      </c>
      <c r="X30" s="10">
        <v>1</v>
      </c>
      <c r="Y30" s="25"/>
      <c r="Z30" s="25"/>
      <c r="AA30" s="25"/>
      <c r="AB30" s="25"/>
      <c r="AC30" s="25"/>
      <c r="AD30" s="25"/>
      <c r="AE30" s="25"/>
      <c r="AF30" s="10"/>
      <c r="AG30" s="15">
        <f t="shared" si="0"/>
        <v>15</v>
      </c>
    </row>
    <row r="31" spans="1:33" s="3" customFormat="1" ht="15.75" customHeight="1" x14ac:dyDescent="0.25">
      <c r="A31" s="13" t="s">
        <v>17</v>
      </c>
      <c r="B31" s="10">
        <v>3</v>
      </c>
      <c r="C31" s="10">
        <v>3</v>
      </c>
      <c r="D31" s="10">
        <v>3</v>
      </c>
      <c r="E31" s="10">
        <v>3</v>
      </c>
      <c r="F31" s="10"/>
      <c r="G31" s="10"/>
      <c r="H31" s="10">
        <v>3</v>
      </c>
      <c r="I31" s="10"/>
      <c r="J31" s="10">
        <v>3</v>
      </c>
      <c r="K31" s="10">
        <v>3</v>
      </c>
      <c r="L31" s="10">
        <v>3</v>
      </c>
      <c r="M31" s="10"/>
      <c r="N31" s="10"/>
      <c r="O31" s="10">
        <v>3</v>
      </c>
      <c r="P31" s="10">
        <v>3</v>
      </c>
      <c r="Q31" s="10">
        <v>3</v>
      </c>
      <c r="R31" s="10"/>
      <c r="S31" s="10">
        <v>3</v>
      </c>
      <c r="T31" s="10"/>
      <c r="U31" s="10"/>
      <c r="V31" s="10">
        <v>3</v>
      </c>
      <c r="W31" s="10">
        <v>3</v>
      </c>
      <c r="X31" s="10">
        <v>3</v>
      </c>
      <c r="Y31" s="25"/>
      <c r="Z31" s="25"/>
      <c r="AA31" s="25"/>
      <c r="AB31" s="25"/>
      <c r="AC31" s="25"/>
      <c r="AD31" s="25"/>
      <c r="AE31" s="25"/>
      <c r="AF31" s="10"/>
      <c r="AG31" s="15">
        <f t="shared" si="0"/>
        <v>45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 t="s">
        <v>40</v>
      </c>
      <c r="Z33" s="24"/>
      <c r="AA33" s="24"/>
      <c r="AB33" s="24"/>
      <c r="AC33" s="24" t="s">
        <v>40</v>
      </c>
      <c r="AD33" s="24" t="s">
        <v>40</v>
      </c>
      <c r="AE33" s="24" t="s">
        <v>40</v>
      </c>
      <c r="AF33" s="24" t="s">
        <v>40</v>
      </c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7</v>
      </c>
      <c r="C36" s="11">
        <f t="shared" si="1"/>
        <v>8</v>
      </c>
      <c r="D36" s="11">
        <f t="shared" si="1"/>
        <v>7</v>
      </c>
      <c r="E36" s="11">
        <f t="shared" si="1"/>
        <v>8</v>
      </c>
      <c r="F36" s="11">
        <f t="shared" si="1"/>
        <v>0</v>
      </c>
      <c r="G36" s="11">
        <f t="shared" si="1"/>
        <v>0</v>
      </c>
      <c r="H36" s="11">
        <f t="shared" si="1"/>
        <v>8</v>
      </c>
      <c r="I36" s="11">
        <f t="shared" si="1"/>
        <v>0</v>
      </c>
      <c r="J36" s="11">
        <f t="shared" si="1"/>
        <v>7</v>
      </c>
      <c r="K36" s="11">
        <f t="shared" si="1"/>
        <v>8</v>
      </c>
      <c r="L36" s="11">
        <f t="shared" si="1"/>
        <v>8</v>
      </c>
      <c r="M36" s="11">
        <f t="shared" si="1"/>
        <v>0</v>
      </c>
      <c r="N36" s="11">
        <f t="shared" si="1"/>
        <v>0</v>
      </c>
      <c r="O36" s="11">
        <f t="shared" si="1"/>
        <v>8</v>
      </c>
      <c r="P36" s="11">
        <f t="shared" si="1"/>
        <v>8</v>
      </c>
      <c r="Q36" s="11">
        <f t="shared" si="1"/>
        <v>8</v>
      </c>
      <c r="R36" s="11">
        <f t="shared" si="1"/>
        <v>0</v>
      </c>
      <c r="S36" s="11">
        <f t="shared" si="1"/>
        <v>8</v>
      </c>
      <c r="T36" s="11">
        <f t="shared" si="1"/>
        <v>0</v>
      </c>
      <c r="U36" s="11">
        <f t="shared" si="1"/>
        <v>0</v>
      </c>
      <c r="V36" s="11">
        <f t="shared" si="1"/>
        <v>8</v>
      </c>
      <c r="W36" s="11">
        <f t="shared" si="1"/>
        <v>8</v>
      </c>
      <c r="X36" s="11">
        <f t="shared" si="1"/>
        <v>8</v>
      </c>
      <c r="Y36" s="11">
        <f t="shared" si="1"/>
        <v>0</v>
      </c>
      <c r="Z36" s="11">
        <f t="shared" si="1"/>
        <v>0</v>
      </c>
      <c r="AA36" s="11">
        <f t="shared" si="1"/>
        <v>0</v>
      </c>
      <c r="AB36" s="11">
        <f t="shared" si="1"/>
        <v>0</v>
      </c>
      <c r="AC36" s="11">
        <f t="shared" si="1"/>
        <v>0</v>
      </c>
      <c r="AD36" s="11">
        <f t="shared" si="1"/>
        <v>0</v>
      </c>
      <c r="AE36" s="11">
        <f t="shared" si="1"/>
        <v>0</v>
      </c>
      <c r="AF36" s="11">
        <f t="shared" si="1"/>
        <v>0</v>
      </c>
      <c r="AG36" s="17">
        <f t="shared" si="1"/>
        <v>117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44204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AG56"/>
  <sheetViews>
    <sheetView view="pageBreakPreview" topLeftCell="A10" zoomScale="70" zoomScaleNormal="80" zoomScaleSheetLayoutView="70" zoomScalePageLayoutView="30" workbookViewId="0">
      <selection activeCell="Z32" sqref="Z32"/>
    </sheetView>
  </sheetViews>
  <sheetFormatPr defaultColWidth="11.42578125" defaultRowHeight="12.75" x14ac:dyDescent="0.2"/>
  <cols>
    <col min="1" max="1" width="75.28515625" style="1" customWidth="1"/>
    <col min="2" max="32" width="4.7109375" style="1" customWidth="1"/>
    <col min="33" max="16384" width="11.42578125" style="1"/>
  </cols>
  <sheetData>
    <row r="3" spans="1:9" x14ac:dyDescent="0.2">
      <c r="I3"/>
    </row>
    <row r="7" spans="1:9" x14ac:dyDescent="0.2">
      <c r="A7" s="1" t="s">
        <v>0</v>
      </c>
    </row>
    <row r="12" spans="1:9" ht="21.75" customHeight="1" x14ac:dyDescent="0.2">
      <c r="A12" s="88" t="s">
        <v>1</v>
      </c>
      <c r="B12" s="89"/>
      <c r="C12" s="89"/>
      <c r="D12" s="89"/>
      <c r="E12" s="89"/>
      <c r="F12" s="90"/>
    </row>
    <row r="13" spans="1:9" ht="21.75" customHeight="1" x14ac:dyDescent="0.2">
      <c r="A13" s="91" t="s">
        <v>2</v>
      </c>
      <c r="B13" s="92"/>
      <c r="C13" s="92"/>
      <c r="D13" s="92"/>
      <c r="E13" s="92"/>
      <c r="F13" s="93"/>
    </row>
    <row r="14" spans="1:9" ht="36" customHeight="1" x14ac:dyDescent="0.2">
      <c r="A14" s="94" t="s">
        <v>3</v>
      </c>
      <c r="B14" s="95"/>
      <c r="C14" s="95"/>
      <c r="D14" s="95"/>
      <c r="E14" s="95"/>
      <c r="F14" s="96"/>
    </row>
    <row r="17" spans="1:33" s="3" customFormat="1" ht="15" x14ac:dyDescent="0.25">
      <c r="A17" s="2"/>
    </row>
    <row r="18" spans="1:33" s="3" customFormat="1" ht="16.5" customHeight="1" x14ac:dyDescent="0.25">
      <c r="A18" s="26" t="s">
        <v>36</v>
      </c>
      <c r="B18" s="26" t="s">
        <v>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3" customFormat="1" ht="15" customHeight="1" x14ac:dyDescent="0.25">
      <c r="A19" s="26"/>
      <c r="B19" s="2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" customHeight="1" x14ac:dyDescent="0.25">
      <c r="A20" s="26" t="s">
        <v>6</v>
      </c>
      <c r="B20" s="20"/>
      <c r="C20" s="5"/>
      <c r="D20" s="5"/>
      <c r="E20" s="5"/>
      <c r="F20" s="26" t="s">
        <v>7</v>
      </c>
      <c r="H20" s="7"/>
      <c r="I20" s="5"/>
      <c r="J20" s="5"/>
      <c r="K20" s="6" t="s">
        <v>8</v>
      </c>
      <c r="L20" s="5"/>
      <c r="M20" s="5"/>
      <c r="N20" s="5"/>
      <c r="O20" s="5"/>
      <c r="P20" s="26"/>
      <c r="Q20" s="5"/>
      <c r="R20" s="5"/>
      <c r="S20" s="5"/>
      <c r="T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" customHeight="1" x14ac:dyDescent="0.25">
      <c r="A21" s="26"/>
      <c r="B21" s="26"/>
      <c r="C21" s="26"/>
      <c r="D21" s="26"/>
      <c r="E21" s="26"/>
      <c r="F21" s="2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8" customHeight="1" x14ac:dyDescent="0.25">
      <c r="A22" s="97" t="s">
        <v>42</v>
      </c>
      <c r="B22" s="9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8" customHeight="1" x14ac:dyDescent="0.25">
      <c r="A23" s="97" t="s">
        <v>38</v>
      </c>
      <c r="B23" s="9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8" customHeight="1" x14ac:dyDescent="0.25">
      <c r="A24" s="26" t="s">
        <v>39</v>
      </c>
      <c r="B24" s="2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3" customFormat="1" ht="18" customHeight="1" x14ac:dyDescent="0.25">
      <c r="A25" s="98" t="s">
        <v>12</v>
      </c>
      <c r="B25" s="98"/>
      <c r="C25" s="9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3" customFormat="1" ht="26.25" customHeight="1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3" customFormat="1" ht="18" customHeight="1" x14ac:dyDescent="0.25">
      <c r="A27" s="99" t="s">
        <v>13</v>
      </c>
      <c r="B27" s="101">
        <v>44075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85" t="s">
        <v>14</v>
      </c>
    </row>
    <row r="28" spans="1:33" s="4" customFormat="1" ht="18" customHeight="1" x14ac:dyDescent="0.2">
      <c r="A28" s="100"/>
      <c r="B28" s="9">
        <v>1</v>
      </c>
      <c r="C28" s="9">
        <v>2</v>
      </c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9">
        <v>17</v>
      </c>
      <c r="S28" s="9">
        <v>18</v>
      </c>
      <c r="T28" s="9">
        <v>19</v>
      </c>
      <c r="U28" s="9">
        <v>20</v>
      </c>
      <c r="V28" s="9">
        <v>21</v>
      </c>
      <c r="W28" s="9">
        <v>22</v>
      </c>
      <c r="X28" s="9">
        <v>23</v>
      </c>
      <c r="Y28" s="9">
        <v>24</v>
      </c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9">
        <v>30</v>
      </c>
      <c r="AF28" s="9"/>
      <c r="AG28" s="86"/>
    </row>
    <row r="29" spans="1:33" s="3" customFormat="1" ht="15.75" customHeight="1" x14ac:dyDescent="0.25">
      <c r="A29" s="12" t="s">
        <v>15</v>
      </c>
      <c r="B29" s="23"/>
      <c r="C29" s="23"/>
      <c r="D29" s="23"/>
      <c r="E29" s="23"/>
      <c r="F29" s="23"/>
      <c r="G29" s="23"/>
      <c r="H29" s="23">
        <v>4</v>
      </c>
      <c r="I29" s="23">
        <v>4</v>
      </c>
      <c r="J29" s="23">
        <v>3</v>
      </c>
      <c r="K29" s="23">
        <v>3</v>
      </c>
      <c r="L29" s="23">
        <v>3</v>
      </c>
      <c r="M29" s="23"/>
      <c r="N29" s="23"/>
      <c r="O29" s="23">
        <v>3</v>
      </c>
      <c r="P29" s="23">
        <v>3</v>
      </c>
      <c r="Q29" s="24"/>
      <c r="R29" s="23">
        <v>4</v>
      </c>
      <c r="S29" s="23">
        <v>3</v>
      </c>
      <c r="T29" s="23"/>
      <c r="U29" s="23"/>
      <c r="V29" s="23">
        <v>3</v>
      </c>
      <c r="W29" s="23">
        <v>4</v>
      </c>
      <c r="X29" s="23">
        <v>3</v>
      </c>
      <c r="Y29" s="24"/>
      <c r="Z29" s="23">
        <v>3</v>
      </c>
      <c r="AA29" s="23"/>
      <c r="AB29" s="23"/>
      <c r="AC29" s="23">
        <v>3</v>
      </c>
      <c r="AD29" s="23">
        <v>3</v>
      </c>
      <c r="AE29" s="23">
        <v>3</v>
      </c>
      <c r="AF29" s="24"/>
      <c r="AG29" s="15">
        <f t="shared" ref="AG29:AG35" si="0">SUM(B29:AF29)</f>
        <v>52</v>
      </c>
    </row>
    <row r="30" spans="1:33" s="3" customFormat="1" ht="15.75" customHeight="1" x14ac:dyDescent="0.25">
      <c r="A30" s="13" t="s">
        <v>16</v>
      </c>
      <c r="B30" s="10"/>
      <c r="C30" s="10"/>
      <c r="D30" s="10"/>
      <c r="E30" s="10"/>
      <c r="F30" s="10"/>
      <c r="G30" s="10"/>
      <c r="H30" s="10">
        <v>1</v>
      </c>
      <c r="I30" s="10">
        <v>2</v>
      </c>
      <c r="J30" s="10">
        <v>1</v>
      </c>
      <c r="K30" s="10">
        <v>2</v>
      </c>
      <c r="L30" s="10">
        <v>1</v>
      </c>
      <c r="M30" s="10"/>
      <c r="N30" s="10"/>
      <c r="O30" s="10">
        <v>1</v>
      </c>
      <c r="P30" s="10">
        <v>2</v>
      </c>
      <c r="Q30" s="25"/>
      <c r="R30" s="10">
        <v>1</v>
      </c>
      <c r="S30" s="10">
        <v>2</v>
      </c>
      <c r="T30" s="10"/>
      <c r="U30" s="10"/>
      <c r="V30" s="10">
        <v>2</v>
      </c>
      <c r="W30" s="10">
        <v>2</v>
      </c>
      <c r="X30" s="10">
        <v>1</v>
      </c>
      <c r="Y30" s="25"/>
      <c r="Z30" s="10">
        <v>2</v>
      </c>
      <c r="AA30" s="10"/>
      <c r="AB30" s="10"/>
      <c r="AC30" s="10">
        <v>2</v>
      </c>
      <c r="AD30" s="10">
        <v>1</v>
      </c>
      <c r="AE30" s="10">
        <v>2</v>
      </c>
      <c r="AF30" s="25"/>
      <c r="AG30" s="15">
        <f>SUM(B30:AF30)</f>
        <v>25</v>
      </c>
    </row>
    <row r="31" spans="1:33" s="3" customFormat="1" ht="15.75" customHeight="1" x14ac:dyDescent="0.25">
      <c r="A31" s="13" t="s">
        <v>17</v>
      </c>
      <c r="B31" s="10"/>
      <c r="C31" s="10"/>
      <c r="D31" s="10"/>
      <c r="E31" s="10"/>
      <c r="F31" s="10"/>
      <c r="G31" s="10"/>
      <c r="H31" s="10">
        <v>3</v>
      </c>
      <c r="I31" s="10">
        <v>3</v>
      </c>
      <c r="J31" s="10">
        <v>3</v>
      </c>
      <c r="K31" s="10">
        <v>3</v>
      </c>
      <c r="L31" s="10">
        <v>3</v>
      </c>
      <c r="M31" s="10"/>
      <c r="N31" s="10"/>
      <c r="O31" s="10">
        <v>3</v>
      </c>
      <c r="P31" s="10">
        <v>3</v>
      </c>
      <c r="Q31" s="25"/>
      <c r="R31" s="10">
        <v>3</v>
      </c>
      <c r="S31" s="10">
        <v>3</v>
      </c>
      <c r="T31" s="10"/>
      <c r="U31" s="10"/>
      <c r="V31" s="10">
        <v>3</v>
      </c>
      <c r="W31" s="10">
        <v>3</v>
      </c>
      <c r="X31" s="10">
        <v>3</v>
      </c>
      <c r="Y31" s="25"/>
      <c r="Z31" s="10">
        <v>3</v>
      </c>
      <c r="AA31" s="10"/>
      <c r="AB31" s="10"/>
      <c r="AC31" s="10">
        <v>3</v>
      </c>
      <c r="AD31" s="10">
        <v>3</v>
      </c>
      <c r="AE31" s="10">
        <v>3</v>
      </c>
      <c r="AF31" s="25"/>
      <c r="AG31" s="15">
        <f t="shared" si="0"/>
        <v>48</v>
      </c>
    </row>
    <row r="32" spans="1:33" s="3" customFormat="1" ht="15.75" x14ac:dyDescent="0.25">
      <c r="A32" s="13" t="s">
        <v>18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25"/>
      <c r="R32" s="10"/>
      <c r="S32" s="10"/>
      <c r="T32" s="25"/>
      <c r="U32" s="25"/>
      <c r="V32" s="10"/>
      <c r="W32" s="10"/>
      <c r="X32" s="10"/>
      <c r="Y32" s="25"/>
      <c r="Z32" s="10"/>
      <c r="AA32" s="25"/>
      <c r="AB32" s="25"/>
      <c r="AC32" s="10"/>
      <c r="AD32" s="10"/>
      <c r="AE32" s="10"/>
      <c r="AF32" s="25"/>
      <c r="AG32" s="15">
        <f t="shared" si="0"/>
        <v>0</v>
      </c>
    </row>
    <row r="33" spans="1:33" s="3" customFormat="1" ht="15.75" x14ac:dyDescent="0.25">
      <c r="A33" s="16" t="s">
        <v>19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5">
        <f t="shared" si="0"/>
        <v>0</v>
      </c>
    </row>
    <row r="34" spans="1:33" s="3" customFormat="1" ht="15.75" x14ac:dyDescent="0.25">
      <c r="A34" s="16" t="s">
        <v>20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5"/>
    </row>
    <row r="35" spans="1:33" s="3" customFormat="1" ht="15.75" x14ac:dyDescent="0.25">
      <c r="A35" s="16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15">
        <f t="shared" si="0"/>
        <v>0</v>
      </c>
    </row>
    <row r="36" spans="1:33" s="3" customFormat="1" ht="16.5" thickBot="1" x14ac:dyDescent="0.3">
      <c r="A36" s="14" t="s">
        <v>22</v>
      </c>
      <c r="B36" s="11">
        <f t="shared" ref="B36:AG36" si="1">SUM(B29:B35)</f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11">
        <f t="shared" si="1"/>
        <v>0</v>
      </c>
      <c r="G36" s="11">
        <f t="shared" si="1"/>
        <v>0</v>
      </c>
      <c r="H36" s="11">
        <f t="shared" si="1"/>
        <v>8</v>
      </c>
      <c r="I36" s="11">
        <f t="shared" si="1"/>
        <v>9</v>
      </c>
      <c r="J36" s="11">
        <f t="shared" si="1"/>
        <v>7</v>
      </c>
      <c r="K36" s="11">
        <f t="shared" si="1"/>
        <v>8</v>
      </c>
      <c r="L36" s="11">
        <f t="shared" si="1"/>
        <v>7</v>
      </c>
      <c r="M36" s="11">
        <f t="shared" si="1"/>
        <v>0</v>
      </c>
      <c r="N36" s="11">
        <f t="shared" si="1"/>
        <v>0</v>
      </c>
      <c r="O36" s="11">
        <f t="shared" si="1"/>
        <v>7</v>
      </c>
      <c r="P36" s="11">
        <f t="shared" si="1"/>
        <v>8</v>
      </c>
      <c r="Q36" s="11">
        <f t="shared" si="1"/>
        <v>0</v>
      </c>
      <c r="R36" s="11">
        <f t="shared" si="1"/>
        <v>8</v>
      </c>
      <c r="S36" s="11">
        <f t="shared" si="1"/>
        <v>8</v>
      </c>
      <c r="T36" s="11">
        <f t="shared" si="1"/>
        <v>0</v>
      </c>
      <c r="U36" s="11">
        <f t="shared" si="1"/>
        <v>0</v>
      </c>
      <c r="V36" s="11">
        <f t="shared" si="1"/>
        <v>8</v>
      </c>
      <c r="W36" s="11">
        <f t="shared" si="1"/>
        <v>9</v>
      </c>
      <c r="X36" s="11">
        <f t="shared" si="1"/>
        <v>7</v>
      </c>
      <c r="Y36" s="11">
        <f t="shared" si="1"/>
        <v>0</v>
      </c>
      <c r="Z36" s="11">
        <f t="shared" si="1"/>
        <v>8</v>
      </c>
      <c r="AA36" s="11">
        <f t="shared" si="1"/>
        <v>0</v>
      </c>
      <c r="AB36" s="11">
        <f t="shared" si="1"/>
        <v>0</v>
      </c>
      <c r="AC36" s="11">
        <f t="shared" si="1"/>
        <v>8</v>
      </c>
      <c r="AD36" s="11">
        <f t="shared" si="1"/>
        <v>7</v>
      </c>
      <c r="AE36" s="11">
        <f t="shared" si="1"/>
        <v>8</v>
      </c>
      <c r="AF36" s="11">
        <f t="shared" si="1"/>
        <v>0</v>
      </c>
      <c r="AG36" s="17">
        <f t="shared" si="1"/>
        <v>125</v>
      </c>
    </row>
    <row r="37" spans="1:33" s="3" customFormat="1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87" t="s">
        <v>23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X38" s="20" t="s">
        <v>8</v>
      </c>
    </row>
    <row r="39" spans="1:33" s="3" customFormat="1" ht="1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33" s="3" customFormat="1" ht="15.75" x14ac:dyDescent="0.25">
      <c r="A40" s="87" t="s">
        <v>24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X40" s="6"/>
    </row>
    <row r="41" spans="1:33" s="3" customFormat="1" ht="1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33" s="3" customFormat="1" ht="15" x14ac:dyDescent="0.25">
      <c r="A42" s="18"/>
    </row>
    <row r="43" spans="1:33" s="3" customFormat="1" ht="15.75" x14ac:dyDescent="0.25">
      <c r="A43" s="5" t="s">
        <v>25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 t="s">
        <v>26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3" customFormat="1" ht="15.75" x14ac:dyDescent="0.25">
      <c r="A44" s="27">
        <v>44106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3" customFormat="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5" t="s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 t="s">
        <v>28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3" customFormat="1" ht="15.75" x14ac:dyDescent="0.25">
      <c r="A47" s="5" t="s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3" customFormat="1" ht="15.75" customHeight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3" customFormat="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3" customFormat="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3" customFormat="1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27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3" customFormat="1" ht="15.75" x14ac:dyDescent="0.25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29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3" customFormat="1" ht="15" x14ac:dyDescent="0.25"/>
    <row r="56" spans="1:33" s="3" customFormat="1" ht="15" x14ac:dyDescent="0.25"/>
  </sheetData>
  <mergeCells count="11">
    <mergeCell ref="AG27:AG28"/>
    <mergeCell ref="A38:V38"/>
    <mergeCell ref="A40:V40"/>
    <mergeCell ref="A12:F12"/>
    <mergeCell ref="A13:F13"/>
    <mergeCell ref="A14:F14"/>
    <mergeCell ref="A22:B22"/>
    <mergeCell ref="A23:B23"/>
    <mergeCell ref="A25:C25"/>
    <mergeCell ref="A27:A28"/>
    <mergeCell ref="B27:AF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headerFooter alignWithMargins="0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23</vt:i4>
      </vt:variant>
      <vt:variant>
        <vt:lpstr>Intervalli denominati</vt:lpstr>
      </vt:variant>
      <vt:variant>
        <vt:i4>21</vt:i4>
      </vt:variant>
    </vt:vector>
  </HeadingPairs>
  <TitlesOfParts>
    <vt:vector size="44" baseType="lpstr">
      <vt:lpstr>GESUALDO set 20</vt:lpstr>
      <vt:lpstr>GESUALDO ott 20</vt:lpstr>
      <vt:lpstr>GESUALDO nov 20</vt:lpstr>
      <vt:lpstr>GESUALDO dic 20</vt:lpstr>
      <vt:lpstr>PERTOSA set 20</vt:lpstr>
      <vt:lpstr>PERTOSA ott 20</vt:lpstr>
      <vt:lpstr>PERTOSA nov 20</vt:lpstr>
      <vt:lpstr>PERTOSA dic 20</vt:lpstr>
      <vt:lpstr>MANNO set 20</vt:lpstr>
      <vt:lpstr>MANNO ott 20</vt:lpstr>
      <vt:lpstr>MANNO nov 20</vt:lpstr>
      <vt:lpstr>MANNO dic 20</vt:lpstr>
      <vt:lpstr>PONTRELLI set 20</vt:lpstr>
      <vt:lpstr>PONTRELLI ott 20</vt:lpstr>
      <vt:lpstr>PONTRELLI nov 20</vt:lpstr>
      <vt:lpstr>PONTRELLI dic 20</vt:lpstr>
      <vt:lpstr>Template PNRR</vt:lpstr>
      <vt:lpstr>HP1</vt:lpstr>
      <vt:lpstr>HP1 (2)</vt:lpstr>
      <vt:lpstr>PONTRELLI mag 21</vt:lpstr>
      <vt:lpstr>PONTRELLI giu 21 </vt:lpstr>
      <vt:lpstr>PONTRELLI lug 21 </vt:lpstr>
      <vt:lpstr>PONTRELLI ago 21</vt:lpstr>
      <vt:lpstr>'GESUALDO dic 20'!Area_stampa</vt:lpstr>
      <vt:lpstr>'GESUALDO nov 20'!Area_stampa</vt:lpstr>
      <vt:lpstr>'GESUALDO ott 20'!Area_stampa</vt:lpstr>
      <vt:lpstr>'GESUALDO set 20'!Area_stampa</vt:lpstr>
      <vt:lpstr>'MANNO dic 20'!Area_stampa</vt:lpstr>
      <vt:lpstr>'MANNO nov 20'!Area_stampa</vt:lpstr>
      <vt:lpstr>'MANNO ott 20'!Area_stampa</vt:lpstr>
      <vt:lpstr>'MANNO set 20'!Area_stampa</vt:lpstr>
      <vt:lpstr>'PERTOSA dic 20'!Area_stampa</vt:lpstr>
      <vt:lpstr>'PERTOSA nov 20'!Area_stampa</vt:lpstr>
      <vt:lpstr>'PERTOSA ott 20'!Area_stampa</vt:lpstr>
      <vt:lpstr>'PERTOSA set 20'!Area_stampa</vt:lpstr>
      <vt:lpstr>'PONTRELLI ago 21'!Area_stampa</vt:lpstr>
      <vt:lpstr>'PONTRELLI dic 20'!Area_stampa</vt:lpstr>
      <vt:lpstr>'PONTRELLI giu 21 '!Area_stampa</vt:lpstr>
      <vt:lpstr>'PONTRELLI lug 21 '!Area_stampa</vt:lpstr>
      <vt:lpstr>'PONTRELLI mag 21'!Area_stampa</vt:lpstr>
      <vt:lpstr>'PONTRELLI nov 20'!Area_stampa</vt:lpstr>
      <vt:lpstr>'PONTRELLI ott 20'!Area_stampa</vt:lpstr>
      <vt:lpstr>'PONTRELLI set 20'!Area_stampa</vt:lpstr>
      <vt:lpstr>'Template PNRR'!Area_stampa</vt:lpstr>
    </vt:vector>
  </TitlesOfParts>
  <Manager/>
  <Company>miur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At-Pon</dc:creator>
  <cp:keywords/>
  <dc:description/>
  <cp:lastModifiedBy>Angela Santulli</cp:lastModifiedBy>
  <cp:revision/>
  <dcterms:created xsi:type="dcterms:W3CDTF">2005-04-18T11:42:08Z</dcterms:created>
  <dcterms:modified xsi:type="dcterms:W3CDTF">2024-02-08T12:14:58Z</dcterms:modified>
  <cp:category/>
  <cp:contentStatus/>
</cp:coreProperties>
</file>